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tabRatio="601" activeTab="2"/>
  </bookViews>
  <sheets>
    <sheet name="2-5-1" sheetId="1" r:id="rId1"/>
    <sheet name="2-5-2" sheetId="2" r:id="rId2"/>
    <sheet name="2-5-3" sheetId="3" r:id="rId3"/>
  </sheets>
  <definedNames/>
  <calcPr fullCalcOnLoad="1"/>
</workbook>
</file>

<file path=xl/sharedStrings.xml><?xml version="1.0" encoding="utf-8"?>
<sst xmlns="http://schemas.openxmlformats.org/spreadsheetml/2006/main" count="481" uniqueCount="175">
  <si>
    <t>計</t>
  </si>
  <si>
    <t>男</t>
  </si>
  <si>
    <t>女</t>
  </si>
  <si>
    <t>Total</t>
  </si>
  <si>
    <t>Male</t>
  </si>
  <si>
    <t>Female</t>
  </si>
  <si>
    <t>15-19Years</t>
  </si>
  <si>
    <t>20-24Years</t>
  </si>
  <si>
    <t>25-29Years</t>
  </si>
  <si>
    <t>30-34Years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</si>
  <si>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</si>
  <si>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t>八十五年底</t>
  </si>
  <si>
    <t>End of 1996</t>
  </si>
  <si>
    <t>八十六年底</t>
  </si>
  <si>
    <t>Male</t>
  </si>
  <si>
    <t>性別</t>
  </si>
  <si>
    <t>Sex</t>
  </si>
  <si>
    <r>
      <t>前三年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First 3 Years</t>
    </r>
  </si>
  <si>
    <t>單位：人</t>
  </si>
  <si>
    <r>
      <t>後二年</t>
    </r>
    <r>
      <rPr>
        <sz val="9"/>
        <rFont val="Times New Roman"/>
        <family val="1"/>
      </rPr>
      <t xml:space="preserve">
Final 2 </t>
    </r>
    <r>
      <rPr>
        <sz val="9"/>
        <rFont val="Times New Roman"/>
        <family val="1"/>
      </rPr>
      <t>Years</t>
    </r>
  </si>
  <si>
    <t>End of 1998</t>
  </si>
  <si>
    <t>End of 1999</t>
  </si>
  <si>
    <t>End of 2000</t>
  </si>
  <si>
    <t>End of 2001</t>
  </si>
  <si>
    <t>End of 2002</t>
  </si>
  <si>
    <t>End of 2003</t>
  </si>
  <si>
    <t>End of 2004</t>
  </si>
  <si>
    <t>End of 2005</t>
  </si>
  <si>
    <t>End of 2006</t>
  </si>
  <si>
    <t>End of 2007</t>
  </si>
  <si>
    <t>Source：Prepared according to Form 1511-00-01-2 by Civil Affairs Department.</t>
  </si>
  <si>
    <t>資料來源：本府民政處  1511-00-01-2</t>
  </si>
  <si>
    <r>
      <t>畢業</t>
    </r>
    <r>
      <rPr>
        <sz val="7"/>
        <rFont val="Times New Roman"/>
        <family val="1"/>
      </rPr>
      <t>Gra-duated</t>
    </r>
  </si>
  <si>
    <r>
      <t xml:space="preserve">肄業
</t>
    </r>
    <r>
      <rPr>
        <sz val="7"/>
        <rFont val="Times New Roman"/>
        <family val="1"/>
      </rPr>
      <t>A-ttend-ed</t>
    </r>
  </si>
  <si>
    <r>
      <t>說　　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年齡組別分</t>
    </r>
    <r>
      <rPr>
        <sz val="9"/>
        <rFont val="Times New Roman"/>
        <family val="1"/>
      </rPr>
      <t>15-19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20-24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25-29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30-34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35-39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40-44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45-49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50-54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55-59</t>
    </r>
    <r>
      <rPr>
        <sz val="9"/>
        <rFont val="新細明體"/>
        <family val="1"/>
      </rPr>
      <t>歲
　　　　　、</t>
    </r>
    <r>
      <rPr>
        <sz val="9"/>
        <rFont val="Times New Roman"/>
        <family val="1"/>
      </rPr>
      <t>60-64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65</t>
    </r>
    <r>
      <rPr>
        <sz val="9"/>
        <rFont val="新細明體"/>
        <family val="1"/>
      </rPr>
      <t>歲以上，各組再分計男、女。</t>
    </r>
  </si>
  <si>
    <r>
      <t xml:space="preserve">  2.</t>
    </r>
    <r>
      <rPr>
        <sz val="9"/>
        <rFont val="細明體"/>
        <family val="3"/>
      </rPr>
      <t>本表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年起教育程度新增博士一欄。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</si>
  <si>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</si>
  <si>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t>Sex</t>
  </si>
  <si>
    <r>
      <t>畢業</t>
    </r>
    <r>
      <rPr>
        <sz val="7"/>
        <rFont val="Times New Roman"/>
        <family val="1"/>
      </rPr>
      <t>Graduated</t>
    </r>
  </si>
  <si>
    <r>
      <t>肄業</t>
    </r>
    <r>
      <rPr>
        <sz val="9"/>
        <rFont val="Times New Roman"/>
        <family val="1"/>
      </rPr>
      <t xml:space="preserve"> 
</t>
    </r>
    <r>
      <rPr>
        <sz val="8"/>
        <rFont val="Times New Roman"/>
        <family val="1"/>
      </rPr>
      <t>Attended</t>
    </r>
  </si>
  <si>
    <r>
      <t xml:space="preserve">肄業
</t>
    </r>
    <r>
      <rPr>
        <sz val="7"/>
        <rFont val="Times New Roman"/>
        <family val="1"/>
      </rPr>
      <t>Attended</t>
    </r>
  </si>
  <si>
    <r>
      <t>畢業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Graduated</t>
    </r>
  </si>
  <si>
    <r>
      <t>肄業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Attended</t>
    </r>
  </si>
  <si>
    <r>
      <t xml:space="preserve">  2.</t>
    </r>
    <r>
      <rPr>
        <sz val="9"/>
        <rFont val="細明體"/>
        <family val="3"/>
      </rPr>
      <t>本表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年起教育程度新增博士一欄。</t>
    </r>
  </si>
  <si>
    <t>End of 2012</t>
  </si>
  <si>
    <r>
      <t xml:space="preserve">前三年
</t>
    </r>
    <r>
      <rPr>
        <sz val="6.5"/>
        <rFont val="Times New Roman"/>
        <family val="1"/>
      </rPr>
      <t>First 3 Years</t>
    </r>
  </si>
  <si>
    <t xml:space="preserve">Table 2-5 Educational Attainments of Resident Population  </t>
  </si>
  <si>
    <t>Aged 15 and Over-by Age Group (Cont.End)</t>
  </si>
  <si>
    <r>
      <t>後二年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Last 2 Years</t>
    </r>
  </si>
  <si>
    <r>
      <t xml:space="preserve">畢業
</t>
    </r>
    <r>
      <rPr>
        <sz val="7"/>
        <rFont val="Times New Roman"/>
        <family val="1"/>
      </rPr>
      <t>Gra-duated</t>
    </r>
  </si>
  <si>
    <t>Table 2-5 Educational Attainments of Resident Population</t>
  </si>
  <si>
    <t>Aged 15 and Over-by Age Group(Cont.1)</t>
  </si>
  <si>
    <r>
      <t>Table 2-5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Educational Attainments of Resident Population  </t>
    </r>
  </si>
  <si>
    <t>Aged 15 and Over-by Age Group</t>
  </si>
  <si>
    <t>　　　－按年齡別分(共3頁/第2頁)</t>
  </si>
  <si>
    <t>End of 2013</t>
  </si>
  <si>
    <r>
      <t xml:space="preserve">表 2－5、十五歲以上現住人口之教育程度 </t>
    </r>
  </si>
  <si>
    <t>　　　－按年齡別分(共3頁/第3頁)</t>
  </si>
  <si>
    <r>
      <t>總　計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 
Grand      Total</t>
    </r>
  </si>
  <si>
    <r>
      <t>合計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 
Total</t>
    </r>
  </si>
  <si>
    <r>
      <t>博士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Doctor</t>
    </r>
  </si>
  <si>
    <r>
      <t>碩士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Master</t>
    </r>
  </si>
  <si>
    <r>
      <t>大學（含
獨立學院）</t>
    </r>
    <r>
      <rPr>
        <sz val="9"/>
        <rFont val="華康中黑體"/>
        <family val="3"/>
      </rPr>
      <t xml:space="preserve">
University &amp; College</t>
    </r>
  </si>
  <si>
    <r>
      <t>二、三年制</t>
    </r>
    <r>
      <rPr>
        <sz val="8"/>
        <rFont val="華康中黑體"/>
        <family val="3"/>
      </rPr>
      <t xml:space="preserve">
</t>
    </r>
    <r>
      <rPr>
        <sz val="8"/>
        <rFont val="Times New Roman"/>
        <family val="1"/>
      </rPr>
      <t>2</t>
    </r>
    <r>
      <rPr>
        <sz val="8"/>
        <rFont val="華康中黑體"/>
        <family val="3"/>
      </rPr>
      <t>、</t>
    </r>
    <r>
      <rPr>
        <sz val="8"/>
        <rFont val="Times New Roman"/>
        <family val="1"/>
      </rPr>
      <t>3 Years</t>
    </r>
  </si>
  <si>
    <r>
      <t xml:space="preserve">專科               </t>
    </r>
    <r>
      <rPr>
        <sz val="9"/>
        <rFont val="Times New Roman"/>
        <family val="1"/>
      </rPr>
      <t xml:space="preserve">        </t>
    </r>
    <r>
      <rPr>
        <sz val="9"/>
        <rFont val="Times New Roman"/>
        <family val="1"/>
      </rPr>
      <t xml:space="preserve"> Junior College</t>
    </r>
  </si>
  <si>
    <r>
      <t xml:space="preserve">五年制 </t>
    </r>
    <r>
      <rPr>
        <sz val="9"/>
        <rFont val="Times New Roman"/>
        <family val="1"/>
      </rPr>
      <t xml:space="preserve">
  5 Years </t>
    </r>
  </si>
  <si>
    <r>
      <t xml:space="preserve">高　中          </t>
    </r>
    <r>
      <rPr>
        <sz val="9"/>
        <rFont val="Times New Roman"/>
        <family val="1"/>
      </rPr>
      <t xml:space="preserve"> Senior High School</t>
    </r>
  </si>
  <si>
    <r>
      <t>高     職</t>
    </r>
    <r>
      <rPr>
        <sz val="8.5"/>
        <rFont val="Times New Roman"/>
        <family val="1"/>
      </rPr>
      <t>Vocational High School</t>
    </r>
  </si>
  <si>
    <r>
      <t>國 (初) 中</t>
    </r>
    <r>
      <rPr>
        <sz val="9"/>
        <rFont val="Times New Roman"/>
        <family val="1"/>
      </rPr>
      <t xml:space="preserve">      Junior High School</t>
    </r>
  </si>
  <si>
    <r>
      <t xml:space="preserve">初　職  </t>
    </r>
    <r>
      <rPr>
        <sz val="8"/>
        <rFont val="Times New Roman"/>
        <family val="1"/>
      </rPr>
      <t xml:space="preserve">         Junior Vocational School</t>
    </r>
  </si>
  <si>
    <r>
      <t xml:space="preserve">小　學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Primary School</t>
    </r>
  </si>
  <si>
    <r>
      <t>自修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Self-taught</t>
    </r>
  </si>
  <si>
    <r>
      <t>不識字者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Illite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rate</t>
    </r>
  </si>
  <si>
    <t>15 - 19 歲</t>
  </si>
  <si>
    <t>25 - 29 歲</t>
  </si>
  <si>
    <t>30 - 34 歲</t>
  </si>
  <si>
    <t>65 歲以上</t>
  </si>
  <si>
    <t>-</t>
  </si>
  <si>
    <r>
      <t xml:space="preserve">表 2－5、滿十五歲以上現住人口之教育程度 </t>
    </r>
  </si>
  <si>
    <t>性別</t>
  </si>
  <si>
    <r>
      <t>大學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University</t>
    </r>
  </si>
  <si>
    <r>
      <t xml:space="preserve">識　        字　　者 </t>
    </r>
    <r>
      <rPr>
        <sz val="9"/>
        <rFont val="Times New Roman"/>
        <family val="1"/>
      </rPr>
      <t xml:space="preserve">           Literate</t>
    </r>
    <r>
      <rPr>
        <sz val="9"/>
        <rFont val="華康中黑體"/>
        <family val="3"/>
      </rPr>
      <t>　</t>
    </r>
  </si>
  <si>
    <r>
      <t xml:space="preserve">識　        字　　者  </t>
    </r>
    <r>
      <rPr>
        <sz val="9"/>
        <rFont val="Times New Roman"/>
        <family val="1"/>
      </rPr>
      <t xml:space="preserve">          Literate</t>
    </r>
    <r>
      <rPr>
        <sz val="9"/>
        <rFont val="華康中黑體"/>
        <family val="3"/>
      </rPr>
      <t>　</t>
    </r>
  </si>
  <si>
    <r>
      <t xml:space="preserve">專科     </t>
    </r>
    <r>
      <rPr>
        <sz val="9"/>
        <rFont val="Times New Roman"/>
        <family val="1"/>
      </rPr>
      <t xml:space="preserve">                  </t>
    </r>
    <r>
      <rPr>
        <sz val="9"/>
        <rFont val="Times New Roman"/>
        <family val="1"/>
      </rPr>
      <t xml:space="preserve"> Junior College</t>
    </r>
  </si>
  <si>
    <r>
      <t>二、三年制</t>
    </r>
    <r>
      <rPr>
        <sz val="8"/>
        <rFont val="華康中黑體"/>
        <family val="3"/>
      </rPr>
      <t xml:space="preserve">
</t>
    </r>
    <r>
      <rPr>
        <sz val="8"/>
        <rFont val="Times New Roman"/>
        <family val="1"/>
      </rPr>
      <t>2</t>
    </r>
    <r>
      <rPr>
        <sz val="8"/>
        <rFont val="華康中黑體"/>
        <family val="3"/>
      </rPr>
      <t>、</t>
    </r>
    <r>
      <rPr>
        <sz val="8"/>
        <rFont val="Times New Roman"/>
        <family val="1"/>
      </rPr>
      <t>3 Years System</t>
    </r>
  </si>
  <si>
    <r>
      <t xml:space="preserve">         五年制 </t>
    </r>
    <r>
      <rPr>
        <sz val="9"/>
        <rFont val="Times New Roman"/>
        <family val="1"/>
      </rPr>
      <t xml:space="preserve">
   5 Years System</t>
    </r>
  </si>
  <si>
    <r>
      <t>前三年</t>
    </r>
    <r>
      <rPr>
        <sz val="7"/>
        <rFont val="Times New Roman"/>
        <family val="1"/>
      </rPr>
      <t>First 3 Years</t>
    </r>
  </si>
  <si>
    <r>
      <t xml:space="preserve">高　中        </t>
    </r>
    <r>
      <rPr>
        <sz val="9"/>
        <rFont val="Times New Roman"/>
        <family val="1"/>
      </rPr>
      <t xml:space="preserve">   Senior High School</t>
    </r>
  </si>
  <si>
    <r>
      <t>高  職</t>
    </r>
    <r>
      <rPr>
        <sz val="8.5"/>
        <rFont val="華康中黑體"/>
        <family val="3"/>
      </rPr>
      <t xml:space="preserve">
</t>
    </r>
    <r>
      <rPr>
        <sz val="8.5"/>
        <rFont val="Times New Roman"/>
        <family val="1"/>
      </rPr>
      <t>Senior Vocational School</t>
    </r>
  </si>
  <si>
    <r>
      <t xml:space="preserve">國 (初) 中  </t>
    </r>
    <r>
      <rPr>
        <sz val="9"/>
        <rFont val="Times New Roman"/>
        <family val="1"/>
      </rPr>
      <t xml:space="preserve">    Junior High School</t>
    </r>
  </si>
  <si>
    <r>
      <t xml:space="preserve">初　職       </t>
    </r>
    <r>
      <rPr>
        <sz val="8"/>
        <rFont val="Times New Roman"/>
        <family val="1"/>
      </rPr>
      <t xml:space="preserve">    Junior Vocational School</t>
    </r>
  </si>
  <si>
    <r>
      <t xml:space="preserve">小　學  </t>
    </r>
    <r>
      <rPr>
        <sz val="9"/>
        <rFont val="Times New Roman"/>
        <family val="1"/>
      </rPr>
      <t xml:space="preserve"> Elementary School</t>
    </r>
  </si>
  <si>
    <r>
      <t>畢業</t>
    </r>
    <r>
      <rPr>
        <sz val="6"/>
        <rFont val="Times New Roman"/>
        <family val="1"/>
      </rPr>
      <t>Graduated</t>
    </r>
  </si>
  <si>
    <r>
      <t>肄業</t>
    </r>
    <r>
      <rPr>
        <sz val="9"/>
        <rFont val="華康中黑體"/>
        <family val="3"/>
      </rPr>
      <t xml:space="preserve">
</t>
    </r>
    <r>
      <rPr>
        <sz val="7"/>
        <rFont val="Times New Roman"/>
        <family val="1"/>
      </rPr>
      <t>Attended</t>
    </r>
  </si>
  <si>
    <r>
      <t xml:space="preserve">表 2－5、十五歲以上現住人口之教育程度 </t>
    </r>
  </si>
  <si>
    <t>　　　－按年齡別分(共3頁/第1頁)</t>
  </si>
  <si>
    <t>性別</t>
  </si>
  <si>
    <r>
      <t>研究所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
Graduate School</t>
    </r>
  </si>
  <si>
    <r>
      <t>大學
(含獨立學院)</t>
    </r>
    <r>
      <rPr>
        <sz val="9"/>
        <rFont val="Times New Roman"/>
        <family val="1"/>
      </rPr>
      <t xml:space="preserve">
University (College)</t>
    </r>
  </si>
  <si>
    <r>
      <t>專科</t>
    </r>
    <r>
      <rPr>
        <sz val="9"/>
        <rFont val="Times New Roman"/>
        <family val="1"/>
      </rPr>
      <t xml:space="preserve"> Junior College</t>
    </r>
  </si>
  <si>
    <r>
      <t>二／三年制</t>
    </r>
    <r>
      <rPr>
        <sz val="9"/>
        <rFont val="華康中黑體"/>
        <family val="3"/>
      </rPr>
      <t xml:space="preserve">
</t>
    </r>
    <r>
      <rPr>
        <sz val="8"/>
        <rFont val="Times New Roman"/>
        <family val="1"/>
      </rPr>
      <t>2</t>
    </r>
    <r>
      <rPr>
        <sz val="8"/>
        <rFont val="華康中黑體"/>
        <family val="3"/>
      </rPr>
      <t>／</t>
    </r>
    <r>
      <rPr>
        <sz val="8"/>
        <rFont val="Times New Roman"/>
        <family val="1"/>
      </rPr>
      <t>3 Years System</t>
    </r>
  </si>
  <si>
    <r>
      <t xml:space="preserve">識　 　字　　者  </t>
    </r>
    <r>
      <rPr>
        <sz val="9"/>
        <rFont val="Times New Roman"/>
        <family val="1"/>
      </rPr>
      <t xml:space="preserve">          Literate</t>
    </r>
    <r>
      <rPr>
        <sz val="9"/>
        <rFont val="華康中黑體"/>
        <family val="3"/>
      </rPr>
      <t>　</t>
    </r>
  </si>
  <si>
    <r>
      <t>識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　字　　者</t>
    </r>
    <r>
      <rPr>
        <sz val="9"/>
        <rFont val="Times New Roman"/>
        <family val="1"/>
      </rPr>
      <t xml:space="preserve">            Literate</t>
    </r>
  </si>
  <si>
    <r>
      <t xml:space="preserve">高　中      </t>
    </r>
    <r>
      <rPr>
        <sz val="9"/>
        <rFont val="Times New Roman"/>
        <family val="1"/>
      </rPr>
      <t xml:space="preserve">     Senior High School</t>
    </r>
  </si>
  <si>
    <r>
      <t xml:space="preserve">高　職     </t>
    </r>
    <r>
      <rPr>
        <sz val="9"/>
        <rFont val="Times New Roman"/>
        <family val="1"/>
      </rPr>
      <t xml:space="preserve">      Senior Vocational School</t>
    </r>
  </si>
  <si>
    <r>
      <t xml:space="preserve">國 (初) 中    </t>
    </r>
    <r>
      <rPr>
        <sz val="9"/>
        <rFont val="Times New Roman"/>
        <family val="1"/>
      </rPr>
      <t xml:space="preserve">  Junior High School</t>
    </r>
  </si>
  <si>
    <r>
      <t xml:space="preserve">初　職      </t>
    </r>
    <r>
      <rPr>
        <sz val="9"/>
        <rFont val="Times New Roman"/>
        <family val="1"/>
      </rPr>
      <t xml:space="preserve">     Junior Vocational School</t>
    </r>
  </si>
  <si>
    <r>
      <t>不識   字者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Illiterate</t>
    </r>
  </si>
  <si>
    <r>
      <t xml:space="preserve">肄業 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Attended</t>
    </r>
  </si>
  <si>
    <r>
      <t xml:space="preserve">肄業 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Attended</t>
    </r>
  </si>
  <si>
    <r>
      <t xml:space="preserve">畢業 </t>
    </r>
    <r>
      <rPr>
        <sz val="7"/>
        <rFont val="Times New Roman"/>
        <family val="1"/>
      </rPr>
      <t>Graduated</t>
    </r>
  </si>
  <si>
    <r>
      <t xml:space="preserve">肄業 </t>
    </r>
    <r>
      <rPr>
        <sz val="9"/>
        <rFont val="Times New Roman"/>
        <family val="1"/>
      </rPr>
      <t xml:space="preserve">
</t>
    </r>
    <r>
      <rPr>
        <sz val="6"/>
        <rFont val="Times New Roman"/>
        <family val="1"/>
      </rPr>
      <t>Attended</t>
    </r>
  </si>
  <si>
    <r>
      <t>肄業</t>
    </r>
    <r>
      <rPr>
        <sz val="9"/>
        <rFont val="Times New Roman"/>
        <family val="1"/>
      </rPr>
      <t xml:space="preserve"> 
</t>
    </r>
    <r>
      <rPr>
        <sz val="6"/>
        <rFont val="Times New Roman"/>
        <family val="1"/>
      </rPr>
      <t>Attended</t>
    </r>
  </si>
  <si>
    <r>
      <t>自修</t>
    </r>
    <r>
      <rPr>
        <sz val="9"/>
        <rFont val="華康中黑體"/>
        <family val="3"/>
      </rPr>
      <t xml:space="preserve">
</t>
    </r>
    <r>
      <rPr>
        <sz val="6"/>
        <rFont val="Times New Roman"/>
        <family val="1"/>
      </rPr>
      <t>Self-taught</t>
    </r>
  </si>
  <si>
    <r>
      <t>不識字者</t>
    </r>
    <r>
      <rPr>
        <sz val="9"/>
        <rFont val="華康中黑體"/>
        <family val="3"/>
      </rPr>
      <t xml:space="preserve">
</t>
    </r>
    <r>
      <rPr>
        <sz val="8"/>
        <rFont val="Times New Roman"/>
        <family val="1"/>
      </rPr>
      <t>Illite-rate</t>
    </r>
  </si>
  <si>
    <r>
      <t>肄業</t>
    </r>
    <r>
      <rPr>
        <sz val="9"/>
        <rFont val="華康中黑體"/>
        <family val="3"/>
      </rPr>
      <t xml:space="preserve">
</t>
    </r>
    <r>
      <rPr>
        <sz val="6"/>
        <rFont val="Times New Roman"/>
        <family val="1"/>
      </rPr>
      <t>Attended</t>
    </r>
  </si>
  <si>
    <r>
      <t>肄業</t>
    </r>
    <r>
      <rPr>
        <sz val="9"/>
        <rFont val="Times New Roman"/>
        <family val="1"/>
      </rPr>
      <t xml:space="preserve">
</t>
    </r>
    <r>
      <rPr>
        <sz val="6"/>
        <rFont val="Times New Roman"/>
        <family val="1"/>
      </rPr>
      <t>Attended</t>
    </r>
  </si>
  <si>
    <r>
      <t xml:space="preserve">肄業
</t>
    </r>
    <r>
      <rPr>
        <sz val="6"/>
        <rFont val="Times New Roman"/>
        <family val="1"/>
      </rPr>
      <t>Attended</t>
    </r>
  </si>
  <si>
    <r>
      <t>畢業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Graduated</t>
    </r>
  </si>
  <si>
    <t>識　      字　　者            Literate　</t>
  </si>
  <si>
    <r>
      <t>識　</t>
    </r>
    <r>
      <rPr>
        <sz val="9"/>
        <rFont val="Times New Roman"/>
        <family val="1"/>
      </rPr>
      <t xml:space="preserve">      </t>
    </r>
    <r>
      <rPr>
        <sz val="9"/>
        <rFont val="細明體"/>
        <family val="3"/>
      </rPr>
      <t>字　　者</t>
    </r>
    <r>
      <rPr>
        <sz val="9"/>
        <rFont val="Times New Roman"/>
        <family val="1"/>
      </rPr>
      <t xml:space="preserve">            Literate</t>
    </r>
    <r>
      <rPr>
        <sz val="9"/>
        <rFont val="細明體"/>
        <family val="3"/>
      </rPr>
      <t>　</t>
    </r>
  </si>
  <si>
    <t>人口  42</t>
  </si>
  <si>
    <t>年底別
年齡組別</t>
  </si>
  <si>
    <t>End of Year &amp; 
Age Group</t>
  </si>
  <si>
    <t>20 - 24 歲</t>
  </si>
  <si>
    <t>35 - 39 歲</t>
  </si>
  <si>
    <t>35-39Years</t>
  </si>
  <si>
    <t>40 - 44 歲</t>
  </si>
  <si>
    <t>40-44Years</t>
  </si>
  <si>
    <t>45 - 49 歲</t>
  </si>
  <si>
    <t>45-49Years</t>
  </si>
  <si>
    <t>50 - 54 歲</t>
  </si>
  <si>
    <t>50-54Years</t>
  </si>
  <si>
    <t>55 - 59 歲</t>
  </si>
  <si>
    <t>55-59Years</t>
  </si>
  <si>
    <t>60 - 64 歲</t>
  </si>
  <si>
    <t>60-64Years</t>
  </si>
  <si>
    <t>65Years And Over</t>
  </si>
  <si>
    <t>人口  38</t>
  </si>
  <si>
    <t>年底別
年齡別</t>
  </si>
  <si>
    <t>End of Year &amp; 
Range of age</t>
  </si>
  <si>
    <t>End of 1997</t>
  </si>
  <si>
    <t>八十七年底</t>
  </si>
  <si>
    <t>八十八年底</t>
  </si>
  <si>
    <t>八十九年底</t>
  </si>
  <si>
    <t>九　十年底</t>
  </si>
  <si>
    <t>九十一年底</t>
  </si>
  <si>
    <t>九十二年底</t>
  </si>
  <si>
    <t>九十三年底</t>
  </si>
  <si>
    <t>九十四年底</t>
  </si>
  <si>
    <t>九十五年底</t>
  </si>
  <si>
    <t>九十六年底</t>
  </si>
  <si>
    <t>單位：人</t>
  </si>
  <si>
    <t>九十八年底</t>
  </si>
  <si>
    <t>End of 2009</t>
  </si>
  <si>
    <t>九十九年底</t>
  </si>
  <si>
    <t>End of 2010</t>
  </si>
  <si>
    <t>一○○年底</t>
  </si>
  <si>
    <t>End of 2011</t>
  </si>
  <si>
    <t>一○一年底</t>
  </si>
  <si>
    <t>一○二年底</t>
  </si>
  <si>
    <t>人口  40</t>
  </si>
  <si>
    <t>人口  41</t>
  </si>
  <si>
    <t>人口  39</t>
  </si>
  <si>
    <t>人口  43</t>
  </si>
  <si>
    <t>一○三年底</t>
  </si>
  <si>
    <t>End of 2014</t>
  </si>
  <si>
    <t>一○四年底</t>
  </si>
  <si>
    <t>End of 2015</t>
  </si>
  <si>
    <t>一○五年底</t>
  </si>
  <si>
    <t>End of 2016</t>
  </si>
  <si>
    <t>一○六年底</t>
  </si>
  <si>
    <t>End of 2017</t>
  </si>
  <si>
    <t>一○七年底</t>
  </si>
  <si>
    <t>End of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</si>
</sst>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#,##0;#,##0;&quot;-&quot;_-;"/>
    <numFmt numFmtId="195" formatCode="#,##0;#,##0;&quot;-&quot;;"/>
    <numFmt numFmtId="196" formatCode="#,##0_);[Red]\(#,##0\)"/>
  </numFmts>
  <fonts count="4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6"/>
      <name val="細明體"/>
      <family val="3"/>
    </font>
    <font>
      <sz val="8"/>
      <name val="Times New Roman"/>
      <family val="1"/>
    </font>
    <font>
      <sz val="8"/>
      <name val="華康中黑體"/>
      <family val="3"/>
    </font>
    <font>
      <sz val="7"/>
      <name val="Times New Roman"/>
      <family val="1"/>
    </font>
    <font>
      <sz val="8.5"/>
      <name val="華康中黑體"/>
      <family val="3"/>
    </font>
    <font>
      <sz val="8.5"/>
      <name val="Times New Roman"/>
      <family val="1"/>
    </font>
    <font>
      <sz val="6.5"/>
      <name val="華康中黑體"/>
      <family val="3"/>
    </font>
    <font>
      <sz val="6.5"/>
      <name val="Times New Roman"/>
      <family val="1"/>
    </font>
    <font>
      <sz val="16"/>
      <name val="新細明體"/>
      <family val="1"/>
    </font>
    <font>
      <sz val="8"/>
      <name val="新細明體"/>
      <family val="1"/>
    </font>
    <font>
      <sz val="8.5"/>
      <name val="新細明體"/>
      <family val="1"/>
    </font>
    <font>
      <sz val="7"/>
      <name val="新細明體"/>
      <family val="1"/>
    </font>
    <font>
      <sz val="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1" applyNumberFormat="0" applyFill="0" applyAlignment="0" applyProtection="0"/>
    <xf numFmtId="0" fontId="29" fillId="6" borderId="0" applyNumberFormat="0" applyBorder="0" applyAlignment="0" applyProtection="0"/>
    <xf numFmtId="9" fontId="4" fillId="0" borderId="0" applyFont="0" applyFill="0" applyBorder="0" applyAlignment="0" applyProtection="0"/>
    <xf numFmtId="0" fontId="30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1" borderId="8" applyNumberFormat="0" applyAlignment="0" applyProtection="0"/>
    <xf numFmtId="0" fontId="39" fillId="16" borderId="9" applyNumberFormat="0" applyAlignment="0" applyProtection="0"/>
    <xf numFmtId="0" fontId="4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3" fontId="7" fillId="0" borderId="0" xfId="0" applyNumberFormat="1" applyFont="1" applyBorder="1" applyAlignment="1" applyProtection="1" quotePrefix="1">
      <alignment horizontal="lef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0" fillId="0" borderId="0" xfId="34" applyNumberFormat="1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 horizontal="centerContinuous" vertical="center"/>
      <protection hidden="1"/>
    </xf>
    <xf numFmtId="3" fontId="7" fillId="0" borderId="0" xfId="0" applyNumberFormat="1" applyFont="1" applyBorder="1" applyAlignment="1" applyProtection="1">
      <alignment horizontal="right" vertical="center"/>
      <protection hidden="1"/>
    </xf>
    <xf numFmtId="3" fontId="0" fillId="0" borderId="10" xfId="34" applyNumberFormat="1" applyFont="1" applyBorder="1" applyAlignment="1" applyProtection="1">
      <alignment vertical="center"/>
      <protection hidden="1"/>
    </xf>
    <xf numFmtId="3" fontId="0" fillId="0" borderId="0" xfId="34" applyNumberFormat="1" applyFont="1" applyBorder="1" applyAlignment="1" applyProtection="1">
      <alignment vertical="center"/>
      <protection hidden="1"/>
    </xf>
    <xf numFmtId="3" fontId="0" fillId="0" borderId="0" xfId="34" applyNumberFormat="1" applyFont="1" applyBorder="1" applyAlignment="1" applyProtection="1" quotePrefix="1">
      <alignment horizontal="right" vertical="center"/>
      <protection hidden="1"/>
    </xf>
    <xf numFmtId="3" fontId="0" fillId="0" borderId="11" xfId="34" applyNumberFormat="1" applyFont="1" applyBorder="1" applyAlignment="1" applyProtection="1">
      <alignment vertical="center"/>
      <protection hidden="1"/>
    </xf>
    <xf numFmtId="3" fontId="0" fillId="0" borderId="12" xfId="34" applyNumberFormat="1" applyFont="1" applyBorder="1" applyAlignment="1" applyProtection="1">
      <alignment vertical="center"/>
      <protection hidden="1"/>
    </xf>
    <xf numFmtId="3" fontId="0" fillId="0" borderId="12" xfId="0" applyNumberFormat="1" applyBorder="1" applyAlignment="1" applyProtection="1">
      <alignment vertical="center"/>
      <protection hidden="1"/>
    </xf>
    <xf numFmtId="3" fontId="0" fillId="0" borderId="0" xfId="34" applyNumberFormat="1" applyFont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0" fillId="0" borderId="12" xfId="34" applyNumberFormat="1" applyFont="1" applyBorder="1" applyAlignment="1" applyProtection="1" quotePrefix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/>
      <protection hidden="1"/>
    </xf>
    <xf numFmtId="3" fontId="0" fillId="0" borderId="12" xfId="0" applyNumberFormat="1" applyBorder="1" applyAlignment="1" applyProtection="1">
      <alignment/>
      <protection hidden="1"/>
    </xf>
    <xf numFmtId="195" fontId="0" fillId="0" borderId="0" xfId="0" applyNumberFormat="1" applyBorder="1" applyAlignment="1" applyProtection="1">
      <alignment horizontal="right"/>
      <protection hidden="1"/>
    </xf>
    <xf numFmtId="3" fontId="7" fillId="0" borderId="0" xfId="0" applyNumberFormat="1" applyFont="1" applyBorder="1" applyAlignment="1" applyProtection="1">
      <alignment horizontal="left" vertical="center"/>
      <protection hidden="1"/>
    </xf>
    <xf numFmtId="3" fontId="7" fillId="0" borderId="0" xfId="0" applyNumberFormat="1" applyFont="1" applyBorder="1" applyAlignment="1" applyProtection="1" quotePrefix="1">
      <alignment horizontal="left" vertical="top"/>
      <protection hidden="1"/>
    </xf>
    <xf numFmtId="3" fontId="0" fillId="18" borderId="10" xfId="34" applyNumberFormat="1" applyFont="1" applyFill="1" applyBorder="1" applyAlignment="1" applyProtection="1">
      <alignment vertical="center"/>
      <protection hidden="1"/>
    </xf>
    <xf numFmtId="3" fontId="0" fillId="18" borderId="0" xfId="34" applyNumberFormat="1" applyFont="1" applyFill="1" applyBorder="1" applyAlignment="1" applyProtection="1">
      <alignment vertical="center"/>
      <protection hidden="1"/>
    </xf>
    <xf numFmtId="3" fontId="0" fillId="18" borderId="0" xfId="0" applyNumberFormat="1" applyFill="1" applyBorder="1" applyAlignment="1" applyProtection="1">
      <alignment/>
      <protection hidden="1"/>
    </xf>
    <xf numFmtId="3" fontId="0" fillId="18" borderId="0" xfId="0" applyNumberFormat="1" applyFill="1" applyBorder="1" applyAlignment="1" applyProtection="1">
      <alignment horizontal="right"/>
      <protection hidden="1"/>
    </xf>
    <xf numFmtId="3" fontId="0" fillId="0" borderId="10" xfId="34" applyNumberFormat="1" applyFont="1" applyFill="1" applyBorder="1" applyAlignment="1" applyProtection="1">
      <alignment vertical="center"/>
      <protection hidden="1"/>
    </xf>
    <xf numFmtId="3" fontId="0" fillId="0" borderId="0" xfId="34" applyNumberFormat="1" applyFont="1" applyFill="1" applyBorder="1" applyAlignment="1" applyProtection="1">
      <alignment vertical="center"/>
      <protection hidden="1"/>
    </xf>
    <xf numFmtId="3" fontId="0" fillId="0" borderId="0" xfId="34" applyNumberFormat="1" applyFont="1" applyFill="1" applyBorder="1" applyAlignment="1" applyProtection="1" quotePrefix="1">
      <alignment horizontal="right"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195" fontId="0" fillId="0" borderId="0" xfId="0" applyNumberFormat="1" applyFill="1" applyBorder="1" applyAlignment="1" applyProtection="1">
      <alignment horizontal="right"/>
      <protection hidden="1"/>
    </xf>
    <xf numFmtId="3" fontId="6" fillId="0" borderId="12" xfId="34" applyNumberFormat="1" applyFont="1" applyBorder="1" applyAlignment="1" applyProtection="1">
      <alignment horizontal="center" vertical="center"/>
      <protection hidden="1"/>
    </xf>
    <xf numFmtId="37" fontId="6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6" fillId="0" borderId="13" xfId="34" applyNumberFormat="1" applyFont="1" applyBorder="1" applyAlignment="1">
      <alignment horizontal="center" vertical="center" wrapText="1"/>
    </xf>
    <xf numFmtId="3" fontId="6" fillId="0" borderId="14" xfId="34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37" fontId="0" fillId="0" borderId="15" xfId="0" applyNumberFormat="1" applyFont="1" applyBorder="1" applyAlignment="1">
      <alignment vertical="center"/>
    </xf>
    <xf numFmtId="37" fontId="0" fillId="0" borderId="15" xfId="0" applyNumberFormat="1" applyFont="1" applyBorder="1" applyAlignment="1">
      <alignment horizontal="center" vertical="center"/>
    </xf>
    <xf numFmtId="37" fontId="0" fillId="18" borderId="15" xfId="0" applyNumberFormat="1" applyFont="1" applyFill="1" applyBorder="1" applyAlignment="1">
      <alignment horizontal="left" vertical="center"/>
    </xf>
    <xf numFmtId="3" fontId="0" fillId="0" borderId="15" xfId="34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>
      <alignment horizontal="center" vertical="center"/>
    </xf>
    <xf numFmtId="37" fontId="0" fillId="18" borderId="16" xfId="0" applyNumberFormat="1" applyFont="1" applyFill="1" applyBorder="1" applyAlignment="1">
      <alignment horizontal="left" vertical="center"/>
    </xf>
    <xf numFmtId="37" fontId="0" fillId="0" borderId="15" xfId="0" applyNumberFormat="1" applyFont="1" applyBorder="1" applyAlignment="1">
      <alignment vertical="center"/>
    </xf>
    <xf numFmtId="37" fontId="0" fillId="0" borderId="15" xfId="0" applyNumberFormat="1" applyFont="1" applyBorder="1" applyAlignment="1">
      <alignment horizontal="center" vertical="center"/>
    </xf>
    <xf numFmtId="3" fontId="0" fillId="0" borderId="17" xfId="34" applyNumberFormat="1" applyFont="1" applyBorder="1" applyAlignment="1" applyProtection="1">
      <alignment horizontal="center" vertical="center"/>
      <protection hidden="1"/>
    </xf>
    <xf numFmtId="37" fontId="0" fillId="0" borderId="0" xfId="0" applyNumberFormat="1" applyFont="1" applyBorder="1" applyAlignment="1" quotePrefix="1">
      <alignment horizontal="center" vertical="center"/>
    </xf>
    <xf numFmtId="37" fontId="6" fillId="18" borderId="0" xfId="0" applyNumberFormat="1" applyFont="1" applyFill="1" applyBorder="1" applyAlignment="1">
      <alignment horizontal="center" vertical="center"/>
    </xf>
    <xf numFmtId="3" fontId="0" fillId="0" borderId="0" xfId="34" applyNumberFormat="1" applyFont="1" applyBorder="1" applyAlignment="1" applyProtection="1">
      <alignment horizontal="center" vertical="center"/>
      <protection hidden="1"/>
    </xf>
    <xf numFmtId="38" fontId="6" fillId="18" borderId="0" xfId="0" applyNumberFormat="1" applyFont="1" applyFill="1" applyBorder="1" applyAlignment="1">
      <alignment horizontal="center" vertical="center"/>
    </xf>
    <xf numFmtId="3" fontId="6" fillId="18" borderId="0" xfId="34" applyNumberFormat="1" applyFont="1" applyFill="1" applyBorder="1" applyAlignment="1" applyProtection="1">
      <alignment horizontal="center" vertical="center"/>
      <protection hidden="1"/>
    </xf>
    <xf numFmtId="3" fontId="6" fillId="0" borderId="0" xfId="34" applyNumberFormat="1" applyFont="1" applyBorder="1" applyAlignment="1" applyProtection="1">
      <alignment horizontal="center" vertical="center"/>
      <protection hidden="1"/>
    </xf>
    <xf numFmtId="3" fontId="6" fillId="0" borderId="0" xfId="34" applyNumberFormat="1" applyFont="1" applyFill="1" applyBorder="1" applyAlignment="1" applyProtection="1">
      <alignment horizontal="center" vertical="center"/>
      <protection hidden="1"/>
    </xf>
    <xf numFmtId="3" fontId="0" fillId="0" borderId="12" xfId="34" applyNumberFormat="1" applyFont="1" applyBorder="1" applyAlignment="1" applyProtection="1">
      <alignment horizontal="center" vertical="center"/>
      <protection hidden="1"/>
    </xf>
    <xf numFmtId="195" fontId="0" fillId="0" borderId="0" xfId="0" applyNumberFormat="1" applyFill="1" applyBorder="1" applyAlignment="1" applyProtection="1">
      <alignment horizontal="right"/>
      <protection locked="0"/>
    </xf>
    <xf numFmtId="183" fontId="7" fillId="0" borderId="0" xfId="33" applyFont="1" applyBorder="1" applyAlignment="1" applyProtection="1">
      <alignment horizontal="right" vertical="center"/>
      <protection hidden="1"/>
    </xf>
    <xf numFmtId="3" fontId="0" fillId="0" borderId="0" xfId="34" applyNumberFormat="1" applyFont="1" applyAlignment="1" applyProtection="1">
      <alignment vertical="center"/>
      <protection hidden="1"/>
    </xf>
    <xf numFmtId="37" fontId="0" fillId="18" borderId="16" xfId="0" applyNumberFormat="1" applyFont="1" applyFill="1" applyBorder="1" applyAlignment="1">
      <alignment horizontal="left" vertical="center"/>
    </xf>
    <xf numFmtId="3" fontId="0" fillId="0" borderId="12" xfId="34" applyNumberFormat="1" applyFont="1" applyBorder="1" applyAlignment="1" applyProtection="1">
      <alignment horizontal="center" vertical="center"/>
      <protection hidden="1"/>
    </xf>
    <xf numFmtId="3" fontId="0" fillId="0" borderId="17" xfId="34" applyNumberFormat="1" applyFont="1" applyBorder="1" applyAlignment="1" applyProtection="1">
      <alignment horizontal="center" vertical="center"/>
      <protection hidden="1"/>
    </xf>
    <xf numFmtId="3" fontId="0" fillId="0" borderId="12" xfId="34" applyNumberFormat="1" applyFont="1" applyBorder="1" applyAlignment="1" applyProtection="1">
      <alignment vertical="center"/>
      <protection hidden="1"/>
    </xf>
    <xf numFmtId="3" fontId="0" fillId="0" borderId="12" xfId="34" applyNumberFormat="1" applyFont="1" applyBorder="1" applyAlignment="1" applyProtection="1" quotePrefix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38" fontId="6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lef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" vertical="center"/>
    </xf>
    <xf numFmtId="3" fontId="0" fillId="0" borderId="0" xfId="34" applyNumberFormat="1" applyFont="1" applyFill="1" applyBorder="1" applyAlignment="1" applyProtection="1">
      <alignment horizontal="center" vertical="center"/>
      <protection hidden="1"/>
    </xf>
    <xf numFmtId="3" fontId="0" fillId="0" borderId="15" xfId="34" applyNumberFormat="1" applyFont="1" applyFill="1" applyBorder="1" applyAlignment="1" applyProtection="1">
      <alignment horizontal="center" vertical="center"/>
      <protection hidden="1"/>
    </xf>
    <xf numFmtId="3" fontId="18" fillId="0" borderId="14" xfId="0" applyNumberFormat="1" applyFont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" vertical="center"/>
    </xf>
    <xf numFmtId="3" fontId="7" fillId="0" borderId="0" xfId="34" applyNumberFormat="1" applyFont="1" applyFill="1" applyBorder="1" applyAlignment="1" applyProtection="1">
      <alignment horizontal="center" vertical="center"/>
      <protection hidden="1"/>
    </xf>
    <xf numFmtId="3" fontId="7" fillId="0" borderId="0" xfId="34" applyNumberFormat="1" applyFont="1" applyBorder="1" applyAlignment="1" applyProtection="1">
      <alignment horizontal="center" vertical="center"/>
      <protection hidden="1"/>
    </xf>
    <xf numFmtId="3" fontId="7" fillId="18" borderId="0" xfId="34" applyNumberFormat="1" applyFont="1" applyFill="1" applyBorder="1" applyAlignment="1" applyProtection="1">
      <alignment horizontal="center" vertical="center"/>
      <protection hidden="1"/>
    </xf>
    <xf numFmtId="37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center" vertical="distributed"/>
      <protection hidden="1"/>
    </xf>
    <xf numFmtId="3" fontId="23" fillId="0" borderId="14" xfId="0" applyNumberFormat="1" applyFont="1" applyBorder="1" applyAlignment="1">
      <alignment horizontal="center" vertical="center" wrapText="1"/>
    </xf>
    <xf numFmtId="3" fontId="7" fillId="0" borderId="13" xfId="34" applyNumberFormat="1" applyFont="1" applyBorder="1" applyAlignment="1">
      <alignment horizontal="center" vertical="center" wrapText="1"/>
    </xf>
    <xf numFmtId="3" fontId="7" fillId="0" borderId="14" xfId="34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/>
    </xf>
    <xf numFmtId="41" fontId="0" fillId="18" borderId="10" xfId="34" applyNumberFormat="1" applyFont="1" applyFill="1" applyBorder="1" applyAlignment="1" applyProtection="1">
      <alignment horizontal="right" vertical="center" wrapText="1"/>
      <protection hidden="1"/>
    </xf>
    <xf numFmtId="41" fontId="0" fillId="18" borderId="0" xfId="34" applyNumberFormat="1" applyFont="1" applyFill="1" applyBorder="1" applyAlignment="1" applyProtection="1">
      <alignment horizontal="right" vertical="center" wrapText="1"/>
      <protection hidden="1"/>
    </xf>
    <xf numFmtId="41" fontId="0" fillId="18" borderId="0" xfId="0" applyNumberFormat="1" applyFill="1" applyBorder="1" applyAlignment="1" applyProtection="1">
      <alignment horizontal="right" wrapText="1"/>
      <protection hidden="1"/>
    </xf>
    <xf numFmtId="41" fontId="0" fillId="0" borderId="10" xfId="34" applyNumberFormat="1" applyFont="1" applyBorder="1" applyAlignment="1" applyProtection="1">
      <alignment horizontal="right" vertical="center" wrapText="1"/>
      <protection hidden="1"/>
    </xf>
    <xf numFmtId="41" fontId="0" fillId="0" borderId="0" xfId="34" applyNumberFormat="1" applyFont="1" applyBorder="1" applyAlignment="1" applyProtection="1">
      <alignment horizontal="right" vertical="center" wrapText="1"/>
      <protection hidden="1"/>
    </xf>
    <xf numFmtId="41" fontId="0" fillId="18" borderId="0" xfId="0" applyNumberFormat="1" applyFill="1" applyBorder="1" applyAlignment="1" applyProtection="1">
      <alignment horizontal="right" vertical="center" wrapText="1"/>
      <protection hidden="1"/>
    </xf>
    <xf numFmtId="41" fontId="0" fillId="0" borderId="0" xfId="0" applyNumberFormat="1" applyFill="1" applyBorder="1" applyAlignment="1" applyProtection="1">
      <alignment horizontal="right" vertical="center" wrapText="1"/>
      <protection hidden="1"/>
    </xf>
    <xf numFmtId="41" fontId="0" fillId="0" borderId="0" xfId="0" applyNumberFormat="1" applyBorder="1" applyAlignment="1" applyProtection="1">
      <alignment horizontal="right" vertical="center" wrapText="1"/>
      <protection hidden="1"/>
    </xf>
    <xf numFmtId="41" fontId="0" fillId="0" borderId="0" xfId="0" applyNumberFormat="1" applyFill="1" applyBorder="1" applyAlignment="1" applyProtection="1">
      <alignment horizontal="right" vertical="center" wrapText="1"/>
      <protection locked="0"/>
    </xf>
    <xf numFmtId="41" fontId="0" fillId="0" borderId="0" xfId="0" applyNumberFormat="1" applyBorder="1" applyAlignment="1" applyProtection="1">
      <alignment horizontal="right" vertical="center" wrapText="1"/>
      <protection locked="0"/>
    </xf>
    <xf numFmtId="3" fontId="7" fillId="0" borderId="0" xfId="0" applyNumberFormat="1" applyFont="1" applyBorder="1" applyAlignment="1" applyProtection="1">
      <alignment horizontal="distributed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center" vertical="center" wrapText="1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37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 quotePrefix="1">
      <alignment horizontal="center" vertical="center"/>
      <protection hidden="1"/>
    </xf>
    <xf numFmtId="38" fontId="7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7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Fill="1" applyBorder="1" applyAlignment="1" applyProtection="1">
      <alignment horizontal="center" vertical="distributed"/>
      <protection hidden="1"/>
    </xf>
    <xf numFmtId="3" fontId="7" fillId="0" borderId="0" xfId="0" applyNumberFormat="1" applyFont="1" applyFill="1" applyBorder="1" applyAlignment="1" applyProtection="1">
      <alignment horizontal="distributed" vertical="center"/>
      <protection hidden="1"/>
    </xf>
    <xf numFmtId="37" fontId="0" fillId="18" borderId="15" xfId="0" applyNumberFormat="1" applyFont="1" applyFill="1" applyBorder="1" applyAlignment="1">
      <alignment horizontal="left" vertical="center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7" fillId="0" borderId="0" xfId="34" applyNumberFormat="1" applyFont="1" applyAlignment="1" applyProtection="1">
      <alignment vertical="center"/>
      <protection hidden="1"/>
    </xf>
    <xf numFmtId="3" fontId="6" fillId="18" borderId="0" xfId="34" applyNumberFormat="1" applyFont="1" applyFill="1" applyBorder="1" applyAlignment="1" applyProtection="1">
      <alignment horizontal="center" vertical="center"/>
      <protection hidden="1"/>
    </xf>
    <xf numFmtId="37" fontId="0" fillId="18" borderId="15" xfId="0" applyNumberFormat="1" applyFont="1" applyFill="1" applyBorder="1" applyAlignment="1">
      <alignment horizontal="left" vertical="center"/>
    </xf>
    <xf numFmtId="195" fontId="0" fillId="18" borderId="0" xfId="0" applyNumberFormat="1" applyFill="1" applyBorder="1" applyAlignment="1" applyProtection="1">
      <alignment horizontal="right"/>
      <protection hidden="1"/>
    </xf>
    <xf numFmtId="195" fontId="0" fillId="18" borderId="0" xfId="0" applyNumberFormat="1" applyFill="1" applyBorder="1" applyAlignment="1" applyProtection="1">
      <alignment horizontal="right"/>
      <protection hidden="1"/>
    </xf>
    <xf numFmtId="49" fontId="11" fillId="0" borderId="0" xfId="34" applyNumberFormat="1" applyFont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right" vertical="center" wrapText="1"/>
      <protection hidden="1"/>
    </xf>
    <xf numFmtId="3" fontId="20" fillId="0" borderId="0" xfId="0" applyNumberFormat="1" applyFont="1" applyAlignment="1" applyProtection="1">
      <alignment horizontal="center" vertical="center"/>
      <protection hidden="1"/>
    </xf>
    <xf numFmtId="3" fontId="7" fillId="0" borderId="18" xfId="0" applyNumberFormat="1" applyFont="1" applyBorder="1" applyAlignment="1" applyProtection="1">
      <alignment horizontal="center" vertical="center" wrapText="1"/>
      <protection hidden="1"/>
    </xf>
    <xf numFmtId="3" fontId="7" fillId="0" borderId="15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7" fillId="0" borderId="19" xfId="34" applyNumberFormat="1" applyFont="1" applyBorder="1" applyAlignment="1">
      <alignment horizontal="center" vertical="center" wrapText="1"/>
    </xf>
    <xf numFmtId="3" fontId="0" fillId="0" borderId="21" xfId="34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3" fontId="6" fillId="0" borderId="26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7" fillId="0" borderId="29" xfId="0" applyNumberFormat="1" applyFont="1" applyBorder="1" applyAlignment="1" applyProtection="1">
      <alignment horizontal="center" vertical="center" wrapText="1"/>
      <protection hidden="1"/>
    </xf>
    <xf numFmtId="3" fontId="0" fillId="0" borderId="20" xfId="0" applyNumberFormat="1" applyFont="1" applyBorder="1" applyAlignment="1" applyProtection="1">
      <alignment horizontal="center" vertical="center" wrapText="1"/>
      <protection hidden="1"/>
    </xf>
    <xf numFmtId="3" fontId="0" fillId="0" borderId="21" xfId="0" applyNumberFormat="1" applyFont="1" applyBorder="1" applyAlignment="1" applyProtection="1">
      <alignment horizontal="center" vertical="center" wrapText="1"/>
      <protection hidden="1"/>
    </xf>
    <xf numFmtId="3" fontId="7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7" fillId="0" borderId="22" xfId="0" applyNumberFormat="1" applyFont="1" applyBorder="1" applyAlignment="1" applyProtection="1">
      <alignment horizontal="center" vertical="center" wrapText="1"/>
      <protection hidden="1"/>
    </xf>
    <xf numFmtId="3" fontId="0" fillId="0" borderId="16" xfId="0" applyNumberFormat="1" applyFont="1" applyBorder="1" applyAlignment="1" applyProtection="1">
      <alignment horizontal="center" vertical="center" wrapText="1"/>
      <protection hidden="1"/>
    </xf>
    <xf numFmtId="3" fontId="0" fillId="0" borderId="23" xfId="0" applyNumberFormat="1" applyFont="1" applyBorder="1" applyAlignment="1" applyProtection="1">
      <alignment horizontal="center" vertical="center" wrapText="1"/>
      <protection hidden="1"/>
    </xf>
    <xf numFmtId="3" fontId="0" fillId="0" borderId="24" xfId="0" applyNumberFormat="1" applyFont="1" applyBorder="1" applyAlignment="1" applyProtection="1">
      <alignment horizontal="center" vertical="center" wrapText="1"/>
      <protection hidden="1"/>
    </xf>
    <xf numFmtId="3" fontId="7" fillId="0" borderId="22" xfId="34" applyNumberFormat="1" applyFont="1" applyBorder="1" applyAlignment="1">
      <alignment horizontal="center" vertical="center" wrapText="1"/>
    </xf>
    <xf numFmtId="3" fontId="0" fillId="0" borderId="16" xfId="34" applyNumberFormat="1" applyFont="1" applyBorder="1" applyAlignment="1">
      <alignment horizontal="center" vertical="center" wrapText="1"/>
    </xf>
    <xf numFmtId="3" fontId="0" fillId="0" borderId="23" xfId="34" applyNumberFormat="1" applyFont="1" applyBorder="1" applyAlignment="1">
      <alignment horizontal="center" vertical="center" wrapText="1"/>
    </xf>
    <xf numFmtId="3" fontId="0" fillId="0" borderId="24" xfId="34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 vertical="center" wrapText="1"/>
      <protection hidden="1"/>
    </xf>
    <xf numFmtId="3" fontId="10" fillId="0" borderId="26" xfId="0" applyNumberFormat="1" applyFont="1" applyBorder="1" applyAlignment="1" applyProtection="1">
      <alignment horizontal="center" vertical="center"/>
      <protection hidden="1"/>
    </xf>
    <xf numFmtId="3" fontId="0" fillId="0" borderId="26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Font="1" applyBorder="1" applyAlignment="1" applyProtection="1">
      <alignment horizontal="center" vertical="center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7" fillId="0" borderId="26" xfId="0" applyNumberFormat="1" applyFont="1" applyBorder="1" applyAlignment="1" applyProtection="1">
      <alignment horizontal="center" vertical="center"/>
      <protection hidden="1"/>
    </xf>
    <xf numFmtId="3" fontId="6" fillId="0" borderId="33" xfId="0" applyNumberFormat="1" applyFont="1" applyBorder="1" applyAlignment="1" applyProtection="1">
      <alignment horizontal="center" vertical="center"/>
      <protection hidden="1"/>
    </xf>
    <xf numFmtId="38" fontId="0" fillId="0" borderId="27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Border="1" applyAlignment="1" applyProtection="1">
      <alignment horizontal="left" vertical="top" wrapText="1"/>
      <protection hidden="1"/>
    </xf>
    <xf numFmtId="3" fontId="6" fillId="0" borderId="21" xfId="34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7" fillId="0" borderId="19" xfId="34" applyNumberFormat="1" applyFont="1" applyBorder="1" applyAlignment="1" applyProtection="1">
      <alignment horizontal="center" vertical="center" wrapText="1"/>
      <protection hidden="1"/>
    </xf>
    <xf numFmtId="3" fontId="6" fillId="0" borderId="21" xfId="34" applyNumberFormat="1" applyFont="1" applyBorder="1" applyAlignment="1" applyProtection="1">
      <alignment horizontal="center" vertical="center" wrapText="1"/>
      <protection hidden="1"/>
    </xf>
    <xf numFmtId="3" fontId="21" fillId="0" borderId="22" xfId="0" applyNumberFormat="1" applyFont="1" applyBorder="1" applyAlignment="1" applyProtection="1">
      <alignment horizontal="center" vertical="center" wrapText="1"/>
      <protection hidden="1"/>
    </xf>
    <xf numFmtId="3" fontId="14" fillId="0" borderId="16" xfId="0" applyNumberFormat="1" applyFont="1" applyBorder="1" applyAlignment="1" applyProtection="1">
      <alignment horizontal="center" vertical="center" wrapText="1"/>
      <protection hidden="1"/>
    </xf>
    <xf numFmtId="3" fontId="14" fillId="0" borderId="23" xfId="0" applyNumberFormat="1" applyFont="1" applyBorder="1" applyAlignment="1" applyProtection="1">
      <alignment horizontal="center" vertical="center" wrapText="1"/>
      <protection hidden="1"/>
    </xf>
    <xf numFmtId="3" fontId="14" fillId="0" borderId="24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6" fillId="0" borderId="24" xfId="0" applyNumberFormat="1" applyFont="1" applyBorder="1" applyAlignment="1" applyProtection="1">
      <alignment horizontal="center" vertical="center" wrapText="1"/>
      <protection hidden="1"/>
    </xf>
    <xf numFmtId="3" fontId="22" fillId="0" borderId="22" xfId="0" applyNumberFormat="1" applyFont="1" applyBorder="1" applyAlignment="1" applyProtection="1">
      <alignment horizontal="center" vertical="center" wrapText="1"/>
      <protection hidden="1"/>
    </xf>
    <xf numFmtId="3" fontId="16" fillId="0" borderId="16" xfId="0" applyNumberFormat="1" applyFont="1" applyBorder="1" applyAlignment="1" applyProtection="1">
      <alignment horizontal="center" vertical="center" wrapText="1"/>
      <protection hidden="1"/>
    </xf>
    <xf numFmtId="3" fontId="16" fillId="0" borderId="23" xfId="0" applyNumberFormat="1" applyFont="1" applyBorder="1" applyAlignment="1" applyProtection="1">
      <alignment horizontal="center" vertical="center" wrapText="1"/>
      <protection hidden="1"/>
    </xf>
    <xf numFmtId="3" fontId="16" fillId="0" borderId="24" xfId="0" applyNumberFormat="1" applyFont="1" applyBorder="1" applyAlignment="1" applyProtection="1">
      <alignment horizontal="center" vertical="center" wrapText="1"/>
      <protection hidden="1"/>
    </xf>
    <xf numFmtId="3" fontId="6" fillId="0" borderId="16" xfId="34" applyNumberFormat="1" applyFont="1" applyBorder="1" applyAlignment="1">
      <alignment horizontal="center" vertical="center" wrapText="1"/>
    </xf>
    <xf numFmtId="3" fontId="6" fillId="0" borderId="23" xfId="34" applyNumberFormat="1" applyFont="1" applyBorder="1" applyAlignment="1">
      <alignment horizontal="center" vertical="center" wrapText="1"/>
    </xf>
    <xf numFmtId="3" fontId="6" fillId="0" borderId="24" xfId="34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left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11" fillId="0" borderId="0" xfId="34" applyNumberFormat="1" applyFont="1" applyAlignment="1" applyProtection="1">
      <alignment horizontal="center" vertical="center"/>
      <protection hidden="1"/>
    </xf>
    <xf numFmtId="3" fontId="21" fillId="0" borderId="30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3" fontId="6" fillId="0" borderId="19" xfId="34" applyNumberFormat="1" applyFont="1" applyBorder="1" applyAlignment="1">
      <alignment horizontal="center" vertical="center" wrapText="1"/>
    </xf>
    <xf numFmtId="3" fontId="6" fillId="0" borderId="19" xfId="34" applyNumberFormat="1" applyFont="1" applyBorder="1" applyAlignment="1" applyProtection="1">
      <alignment horizontal="center" vertical="center" wrapText="1"/>
      <protection hidden="1"/>
    </xf>
    <xf numFmtId="3" fontId="7" fillId="0" borderId="0" xfId="0" applyNumberFormat="1" applyFont="1" applyBorder="1" applyAlignment="1" applyProtection="1">
      <alignment horizontal="center" vertical="center" wrapText="1"/>
      <protection hidden="1"/>
    </xf>
    <xf numFmtId="3" fontId="7" fillId="0" borderId="27" xfId="0" applyNumberFormat="1" applyFont="1" applyBorder="1" applyAlignment="1" applyProtection="1">
      <alignment horizontal="left" vertical="center"/>
      <protection hidden="1"/>
    </xf>
    <xf numFmtId="0" fontId="0" fillId="0" borderId="27" xfId="0" applyBorder="1" applyAlignment="1">
      <alignment vertical="center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26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view="pageBreakPreview" zoomScaleSheetLayoutView="100" zoomScalePageLayoutView="0" workbookViewId="0" topLeftCell="A1">
      <selection activeCell="A52" sqref="A52:IV54"/>
    </sheetView>
  </sheetViews>
  <sheetFormatPr defaultColWidth="12.83203125" defaultRowHeight="19.5" customHeight="1"/>
  <cols>
    <col min="1" max="1" width="11.33203125" style="116" customWidth="1"/>
    <col min="2" max="2" width="3.33203125" style="35" customWidth="1"/>
    <col min="3" max="3" width="6.83203125" style="2" customWidth="1"/>
    <col min="4" max="5" width="8.5" style="2" customWidth="1"/>
    <col min="6" max="6" width="7.33203125" style="3" customWidth="1"/>
    <col min="7" max="7" width="7" style="3" customWidth="1"/>
    <col min="8" max="9" width="7.83203125" style="3" customWidth="1"/>
    <col min="10" max="11" width="7.83203125" style="2" customWidth="1"/>
    <col min="12" max="12" width="7.5" style="4" customWidth="1"/>
    <col min="13" max="13" width="7.5" style="2" customWidth="1"/>
    <col min="14" max="14" width="9" style="4" customWidth="1"/>
    <col min="15" max="15" width="7.66015625" style="2" customWidth="1"/>
    <col min="16" max="16" width="7.33203125" style="2" customWidth="1"/>
    <col min="17" max="17" width="7.66015625" style="2" customWidth="1"/>
    <col min="18" max="18" width="7.33203125" style="2" customWidth="1"/>
    <col min="19" max="19" width="7.83203125" style="2" customWidth="1"/>
    <col min="20" max="20" width="7.33203125" style="2" customWidth="1"/>
    <col min="21" max="21" width="8" style="2" customWidth="1"/>
    <col min="22" max="22" width="7.33203125" style="2" customWidth="1"/>
    <col min="23" max="23" width="7.66015625" style="2" customWidth="1"/>
    <col min="24" max="24" width="7.33203125" style="2" customWidth="1"/>
    <col min="25" max="25" width="8" style="2" customWidth="1"/>
    <col min="26" max="26" width="8" style="4" customWidth="1"/>
    <col min="27" max="27" width="10.16015625" style="2" customWidth="1"/>
    <col min="28" max="16384" width="12.83203125" style="2" customWidth="1"/>
  </cols>
  <sheetData>
    <row r="1" spans="1:26" s="121" customFormat="1" ht="9.75" customHeight="1">
      <c r="A1" s="21" t="s">
        <v>138</v>
      </c>
      <c r="B1" s="120"/>
      <c r="F1" s="122"/>
      <c r="G1" s="122"/>
      <c r="H1" s="122"/>
      <c r="I1" s="122"/>
      <c r="L1" s="7"/>
      <c r="N1" s="116"/>
      <c r="Z1" s="7" t="s">
        <v>163</v>
      </c>
    </row>
    <row r="2" spans="1:26" s="16" customFormat="1" ht="19.5" customHeight="1">
      <c r="A2" s="129" t="s">
        <v>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7" t="s">
        <v>52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9.5" customHeight="1">
      <c r="A3" s="129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7" t="s">
        <v>53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6" ht="12" customHeight="1" thickBot="1">
      <c r="A4" s="21" t="s">
        <v>18</v>
      </c>
      <c r="C4" s="6"/>
      <c r="D4" s="6"/>
      <c r="Y4" s="128" t="s">
        <v>10</v>
      </c>
      <c r="Z4" s="128"/>
    </row>
    <row r="5" spans="1:26" s="41" customFormat="1" ht="19.5" customHeight="1">
      <c r="A5" s="130" t="s">
        <v>139</v>
      </c>
      <c r="B5" s="145" t="s">
        <v>96</v>
      </c>
      <c r="C5" s="146"/>
      <c r="D5" s="151" t="s">
        <v>58</v>
      </c>
      <c r="E5" s="141" t="s">
        <v>101</v>
      </c>
      <c r="F5" s="142"/>
      <c r="G5" s="142"/>
      <c r="H5" s="142"/>
      <c r="I5" s="142"/>
      <c r="J5" s="142"/>
      <c r="K5" s="142"/>
      <c r="L5" s="142"/>
      <c r="M5" s="142"/>
      <c r="N5" s="170" t="s">
        <v>102</v>
      </c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2"/>
      <c r="Z5" s="168" t="s">
        <v>107</v>
      </c>
    </row>
    <row r="6" spans="1:26" s="41" customFormat="1" ht="20.25" customHeight="1">
      <c r="A6" s="131"/>
      <c r="B6" s="147"/>
      <c r="C6" s="148"/>
      <c r="D6" s="152"/>
      <c r="E6" s="132" t="s">
        <v>59</v>
      </c>
      <c r="F6" s="135" t="s">
        <v>97</v>
      </c>
      <c r="G6" s="136"/>
      <c r="H6" s="164" t="s">
        <v>98</v>
      </c>
      <c r="I6" s="165"/>
      <c r="J6" s="154" t="s">
        <v>99</v>
      </c>
      <c r="K6" s="155"/>
      <c r="L6" s="155"/>
      <c r="M6" s="155"/>
      <c r="N6" s="156"/>
      <c r="O6" s="160" t="s">
        <v>103</v>
      </c>
      <c r="P6" s="161"/>
      <c r="Q6" s="160" t="s">
        <v>104</v>
      </c>
      <c r="R6" s="161"/>
      <c r="S6" s="160" t="s">
        <v>105</v>
      </c>
      <c r="T6" s="161"/>
      <c r="U6" s="160" t="s">
        <v>106</v>
      </c>
      <c r="V6" s="161"/>
      <c r="W6" s="160" t="s">
        <v>91</v>
      </c>
      <c r="X6" s="161"/>
      <c r="Y6" s="173" t="s">
        <v>71</v>
      </c>
      <c r="Z6" s="169"/>
    </row>
    <row r="7" spans="1:26" s="41" customFormat="1" ht="27.75" customHeight="1">
      <c r="A7" s="131"/>
      <c r="B7" s="147"/>
      <c r="C7" s="148"/>
      <c r="D7" s="152"/>
      <c r="E7" s="133"/>
      <c r="F7" s="137"/>
      <c r="G7" s="138"/>
      <c r="H7" s="166"/>
      <c r="I7" s="167"/>
      <c r="J7" s="154" t="s">
        <v>100</v>
      </c>
      <c r="K7" s="156"/>
      <c r="L7" s="157" t="s">
        <v>85</v>
      </c>
      <c r="M7" s="158"/>
      <c r="N7" s="159"/>
      <c r="O7" s="162"/>
      <c r="P7" s="163"/>
      <c r="Q7" s="162"/>
      <c r="R7" s="163"/>
      <c r="S7" s="162"/>
      <c r="T7" s="163"/>
      <c r="U7" s="162"/>
      <c r="V7" s="163"/>
      <c r="W7" s="162"/>
      <c r="X7" s="163"/>
      <c r="Y7" s="152"/>
      <c r="Z7" s="169"/>
    </row>
    <row r="8" spans="1:26" s="42" customFormat="1" ht="23.25" customHeight="1">
      <c r="A8" s="143" t="s">
        <v>140</v>
      </c>
      <c r="B8" s="147" t="s">
        <v>16</v>
      </c>
      <c r="C8" s="148"/>
      <c r="D8" s="152"/>
      <c r="E8" s="133"/>
      <c r="F8" s="139" t="s">
        <v>92</v>
      </c>
      <c r="G8" s="139" t="s">
        <v>111</v>
      </c>
      <c r="H8" s="139" t="s">
        <v>38</v>
      </c>
      <c r="I8" s="139" t="s">
        <v>108</v>
      </c>
      <c r="J8" s="139" t="s">
        <v>38</v>
      </c>
      <c r="K8" s="139" t="s">
        <v>108</v>
      </c>
      <c r="L8" s="154" t="s">
        <v>19</v>
      </c>
      <c r="M8" s="156"/>
      <c r="N8" s="92" t="s">
        <v>17</v>
      </c>
      <c r="O8" s="139" t="s">
        <v>38</v>
      </c>
      <c r="P8" s="139" t="s">
        <v>109</v>
      </c>
      <c r="Q8" s="139" t="s">
        <v>38</v>
      </c>
      <c r="R8" s="139" t="s">
        <v>109</v>
      </c>
      <c r="S8" s="139" t="s">
        <v>38</v>
      </c>
      <c r="T8" s="139" t="s">
        <v>109</v>
      </c>
      <c r="U8" s="139" t="s">
        <v>38</v>
      </c>
      <c r="V8" s="139" t="s">
        <v>109</v>
      </c>
      <c r="W8" s="139" t="s">
        <v>38</v>
      </c>
      <c r="X8" s="139" t="s">
        <v>109</v>
      </c>
      <c r="Y8" s="152"/>
      <c r="Z8" s="169"/>
    </row>
    <row r="9" spans="1:26" s="42" customFormat="1" ht="24" customHeight="1">
      <c r="A9" s="144"/>
      <c r="B9" s="149"/>
      <c r="C9" s="150"/>
      <c r="D9" s="153"/>
      <c r="E9" s="134"/>
      <c r="F9" s="140"/>
      <c r="G9" s="140"/>
      <c r="H9" s="140"/>
      <c r="I9" s="140"/>
      <c r="J9" s="140"/>
      <c r="K9" s="140"/>
      <c r="L9" s="90" t="s">
        <v>110</v>
      </c>
      <c r="M9" s="90" t="s">
        <v>42</v>
      </c>
      <c r="N9" s="91" t="s">
        <v>42</v>
      </c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53"/>
      <c r="Z9" s="162"/>
    </row>
    <row r="10" spans="1:26" ht="13.5" customHeight="1" hidden="1">
      <c r="A10" s="87" t="s">
        <v>11</v>
      </c>
      <c r="B10" s="53" t="s">
        <v>0</v>
      </c>
      <c r="C10" s="45" t="s">
        <v>3</v>
      </c>
      <c r="D10" s="23">
        <v>326739</v>
      </c>
      <c r="E10" s="24">
        <v>315250</v>
      </c>
      <c r="F10" s="25">
        <v>300</v>
      </c>
      <c r="G10" s="25">
        <v>145</v>
      </c>
      <c r="H10" s="25">
        <v>6473</v>
      </c>
      <c r="I10" s="25">
        <v>1862</v>
      </c>
      <c r="J10" s="25">
        <v>8620</v>
      </c>
      <c r="K10" s="25">
        <v>2299</v>
      </c>
      <c r="L10" s="25">
        <v>2765</v>
      </c>
      <c r="M10" s="25">
        <v>972</v>
      </c>
      <c r="N10" s="26">
        <v>208</v>
      </c>
      <c r="O10" s="25">
        <v>16788</v>
      </c>
      <c r="P10" s="25">
        <v>6412</v>
      </c>
      <c r="Q10" s="25">
        <v>45606</v>
      </c>
      <c r="R10" s="25">
        <v>16046</v>
      </c>
      <c r="S10" s="25">
        <v>63360</v>
      </c>
      <c r="T10" s="25">
        <v>26784</v>
      </c>
      <c r="U10" s="25">
        <v>1292</v>
      </c>
      <c r="V10" s="25">
        <v>631</v>
      </c>
      <c r="W10" s="25">
        <v>62488</v>
      </c>
      <c r="X10" s="25">
        <v>48768</v>
      </c>
      <c r="Y10" s="25">
        <v>3431</v>
      </c>
      <c r="Z10" s="25">
        <v>11489</v>
      </c>
    </row>
    <row r="11" spans="1:26" ht="13.5" customHeight="1" hidden="1">
      <c r="A11" s="109" t="s">
        <v>12</v>
      </c>
      <c r="B11" s="33" t="s">
        <v>1</v>
      </c>
      <c r="C11" s="43" t="s">
        <v>4</v>
      </c>
      <c r="D11" s="8">
        <v>174952</v>
      </c>
      <c r="E11" s="9">
        <v>171410</v>
      </c>
      <c r="F11" s="10">
        <v>231</v>
      </c>
      <c r="G11" s="10">
        <v>117</v>
      </c>
      <c r="H11" s="10">
        <v>4124</v>
      </c>
      <c r="I11" s="9">
        <v>1172</v>
      </c>
      <c r="J11" s="9">
        <v>5402</v>
      </c>
      <c r="K11" s="9">
        <v>1448</v>
      </c>
      <c r="L11" s="9">
        <v>1551</v>
      </c>
      <c r="M11" s="9">
        <v>573</v>
      </c>
      <c r="N11" s="9">
        <v>92</v>
      </c>
      <c r="O11" s="9">
        <v>9208</v>
      </c>
      <c r="P11" s="9">
        <v>3600</v>
      </c>
      <c r="Q11" s="9">
        <v>26201</v>
      </c>
      <c r="R11" s="9">
        <v>9085</v>
      </c>
      <c r="S11" s="9">
        <v>35202</v>
      </c>
      <c r="T11" s="9">
        <v>14850</v>
      </c>
      <c r="U11" s="10">
        <v>963</v>
      </c>
      <c r="V11" s="10">
        <v>465</v>
      </c>
      <c r="W11" s="9">
        <v>30972</v>
      </c>
      <c r="X11" s="9">
        <v>23903</v>
      </c>
      <c r="Y11" s="10">
        <v>2251</v>
      </c>
      <c r="Z11" s="9">
        <v>3542</v>
      </c>
    </row>
    <row r="12" spans="1:26" ht="13.5" customHeight="1" hidden="1">
      <c r="A12" s="87"/>
      <c r="B12" s="33" t="s">
        <v>2</v>
      </c>
      <c r="C12" s="44" t="s">
        <v>5</v>
      </c>
      <c r="D12" s="8">
        <v>151787</v>
      </c>
      <c r="E12" s="9">
        <v>143840</v>
      </c>
      <c r="F12" s="10">
        <v>69</v>
      </c>
      <c r="G12" s="10">
        <v>28</v>
      </c>
      <c r="H12" s="10">
        <v>2349</v>
      </c>
      <c r="I12" s="9">
        <v>690</v>
      </c>
      <c r="J12" s="4">
        <v>3218</v>
      </c>
      <c r="K12" s="4">
        <v>851</v>
      </c>
      <c r="L12" s="4">
        <v>1214</v>
      </c>
      <c r="M12" s="4">
        <v>399</v>
      </c>
      <c r="N12" s="4">
        <v>116</v>
      </c>
      <c r="O12" s="4">
        <v>7580</v>
      </c>
      <c r="P12" s="4">
        <v>2812</v>
      </c>
      <c r="Q12" s="4">
        <v>19405</v>
      </c>
      <c r="R12" s="4">
        <v>6961</v>
      </c>
      <c r="S12" s="4">
        <v>28158</v>
      </c>
      <c r="T12" s="4">
        <v>11934</v>
      </c>
      <c r="U12" s="10">
        <v>329</v>
      </c>
      <c r="V12" s="10">
        <v>166</v>
      </c>
      <c r="W12" s="4">
        <v>31516</v>
      </c>
      <c r="X12" s="4">
        <v>24865</v>
      </c>
      <c r="Y12" s="10">
        <v>1180</v>
      </c>
      <c r="Z12" s="4">
        <v>7947</v>
      </c>
    </row>
    <row r="13" spans="1:26" ht="3.75" customHeight="1" hidden="1">
      <c r="A13" s="87"/>
      <c r="B13" s="39"/>
      <c r="C13" s="44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 hidden="1">
      <c r="A14" s="87" t="s">
        <v>13</v>
      </c>
      <c r="B14" s="53" t="s">
        <v>0</v>
      </c>
      <c r="C14" s="45" t="s">
        <v>3</v>
      </c>
      <c r="D14" s="23">
        <v>281398</v>
      </c>
      <c r="E14" s="24">
        <v>271707</v>
      </c>
      <c r="F14" s="25">
        <v>723</v>
      </c>
      <c r="G14" s="25">
        <v>358</v>
      </c>
      <c r="H14" s="25">
        <v>7135</v>
      </c>
      <c r="I14" s="25">
        <v>3280</v>
      </c>
      <c r="J14" s="25">
        <v>10004</v>
      </c>
      <c r="K14" s="25">
        <v>3903</v>
      </c>
      <c r="L14" s="25">
        <v>2753</v>
      </c>
      <c r="M14" s="25">
        <v>991</v>
      </c>
      <c r="N14" s="26">
        <v>191</v>
      </c>
      <c r="O14" s="25">
        <v>14391</v>
      </c>
      <c r="P14" s="25">
        <v>7323</v>
      </c>
      <c r="Q14" s="25">
        <v>39559</v>
      </c>
      <c r="R14" s="25">
        <v>20080</v>
      </c>
      <c r="S14" s="25">
        <v>45120</v>
      </c>
      <c r="T14" s="25">
        <v>27240</v>
      </c>
      <c r="U14" s="25">
        <v>840</v>
      </c>
      <c r="V14" s="25">
        <v>495</v>
      </c>
      <c r="W14" s="25">
        <v>61889</v>
      </c>
      <c r="X14" s="25">
        <v>23134</v>
      </c>
      <c r="Y14" s="25">
        <v>2298</v>
      </c>
      <c r="Z14" s="25">
        <v>9691</v>
      </c>
    </row>
    <row r="15" spans="1:26" ht="13.5" customHeight="1" hidden="1">
      <c r="A15" s="87" t="s">
        <v>141</v>
      </c>
      <c r="B15" s="33" t="s">
        <v>1</v>
      </c>
      <c r="C15" s="43" t="s">
        <v>4</v>
      </c>
      <c r="D15" s="27">
        <v>151252</v>
      </c>
      <c r="E15" s="28">
        <v>148635</v>
      </c>
      <c r="F15" s="29">
        <v>515</v>
      </c>
      <c r="G15" s="29">
        <v>251</v>
      </c>
      <c r="H15" s="29">
        <v>4475</v>
      </c>
      <c r="I15" s="28">
        <v>1874</v>
      </c>
      <c r="J15" s="28">
        <v>6049</v>
      </c>
      <c r="K15" s="28">
        <v>2233</v>
      </c>
      <c r="L15" s="28">
        <v>1533</v>
      </c>
      <c r="M15" s="28">
        <v>582</v>
      </c>
      <c r="N15" s="28">
        <v>78</v>
      </c>
      <c r="O15" s="28">
        <v>7742</v>
      </c>
      <c r="P15" s="28">
        <v>4044</v>
      </c>
      <c r="Q15" s="28">
        <v>22937</v>
      </c>
      <c r="R15" s="28">
        <v>11606</v>
      </c>
      <c r="S15" s="28">
        <v>25673</v>
      </c>
      <c r="T15" s="28">
        <v>15689</v>
      </c>
      <c r="U15" s="29">
        <v>630</v>
      </c>
      <c r="V15" s="29">
        <v>374</v>
      </c>
      <c r="W15" s="28">
        <v>30135</v>
      </c>
      <c r="X15" s="28">
        <v>10410</v>
      </c>
      <c r="Y15" s="29">
        <v>1805</v>
      </c>
      <c r="Z15" s="28">
        <v>2617</v>
      </c>
    </row>
    <row r="16" spans="1:26" ht="13.5" customHeight="1" hidden="1">
      <c r="A16" s="87"/>
      <c r="B16" s="33" t="s">
        <v>2</v>
      </c>
      <c r="C16" s="44" t="s">
        <v>5</v>
      </c>
      <c r="D16" s="8">
        <v>130146</v>
      </c>
      <c r="E16" s="9">
        <v>123072</v>
      </c>
      <c r="F16" s="10">
        <v>208</v>
      </c>
      <c r="G16" s="10">
        <v>107</v>
      </c>
      <c r="H16" s="10">
        <v>2660</v>
      </c>
      <c r="I16" s="9">
        <v>1406</v>
      </c>
      <c r="J16" s="4">
        <v>3955</v>
      </c>
      <c r="K16" s="4">
        <v>1670</v>
      </c>
      <c r="L16" s="4">
        <v>1220</v>
      </c>
      <c r="M16" s="4">
        <v>409</v>
      </c>
      <c r="N16" s="4">
        <v>113</v>
      </c>
      <c r="O16" s="4">
        <v>6649</v>
      </c>
      <c r="P16" s="4">
        <v>3279</v>
      </c>
      <c r="Q16" s="4">
        <v>16622</v>
      </c>
      <c r="R16" s="4">
        <v>8474</v>
      </c>
      <c r="S16" s="4">
        <v>19447</v>
      </c>
      <c r="T16" s="4">
        <v>11551</v>
      </c>
      <c r="U16" s="10">
        <v>210</v>
      </c>
      <c r="V16" s="10">
        <v>121</v>
      </c>
      <c r="W16" s="4">
        <v>31754</v>
      </c>
      <c r="X16" s="4">
        <v>12724</v>
      </c>
      <c r="Y16" s="10">
        <v>493</v>
      </c>
      <c r="Z16" s="4">
        <v>7074</v>
      </c>
    </row>
    <row r="17" spans="1:26" ht="13.5" customHeight="1" hidden="1">
      <c r="A17" s="87" t="s">
        <v>142</v>
      </c>
      <c r="B17" s="33" t="s">
        <v>0</v>
      </c>
      <c r="C17" s="44" t="s">
        <v>3</v>
      </c>
      <c r="D17" s="8">
        <v>282329</v>
      </c>
      <c r="E17" s="9">
        <v>273204</v>
      </c>
      <c r="F17" s="10">
        <v>909</v>
      </c>
      <c r="G17" s="10">
        <v>319</v>
      </c>
      <c r="H17" s="10">
        <v>7873</v>
      </c>
      <c r="I17" s="9">
        <v>3311</v>
      </c>
      <c r="J17" s="4">
        <v>11258</v>
      </c>
      <c r="K17" s="4">
        <v>3852</v>
      </c>
      <c r="L17" s="4">
        <v>2920</v>
      </c>
      <c r="M17" s="4">
        <v>936</v>
      </c>
      <c r="N17" s="4">
        <v>200</v>
      </c>
      <c r="O17" s="4">
        <v>15164</v>
      </c>
      <c r="P17" s="4">
        <v>6180</v>
      </c>
      <c r="Q17" s="4">
        <v>42068</v>
      </c>
      <c r="R17" s="4">
        <v>15968</v>
      </c>
      <c r="S17" s="4">
        <v>46621</v>
      </c>
      <c r="T17" s="4">
        <v>26607</v>
      </c>
      <c r="U17" s="10">
        <v>843</v>
      </c>
      <c r="V17" s="10">
        <v>488</v>
      </c>
      <c r="W17" s="4">
        <v>58915</v>
      </c>
      <c r="X17" s="4">
        <v>26612</v>
      </c>
      <c r="Y17" s="10">
        <v>2160</v>
      </c>
      <c r="Z17" s="4">
        <v>9125</v>
      </c>
    </row>
    <row r="18" spans="1:26" ht="13.5" customHeight="1" hidden="1">
      <c r="A18" s="87" t="s">
        <v>20</v>
      </c>
      <c r="B18" s="33" t="s">
        <v>1</v>
      </c>
      <c r="C18" s="44" t="s">
        <v>4</v>
      </c>
      <c r="D18" s="8">
        <v>151290</v>
      </c>
      <c r="E18" s="9">
        <v>148905</v>
      </c>
      <c r="F18" s="10">
        <v>636</v>
      </c>
      <c r="G18" s="10">
        <v>217</v>
      </c>
      <c r="H18" s="10">
        <v>4810</v>
      </c>
      <c r="I18" s="9">
        <v>1879</v>
      </c>
      <c r="J18" s="4">
        <v>6613</v>
      </c>
      <c r="K18" s="4">
        <v>2235</v>
      </c>
      <c r="L18" s="4">
        <v>1601</v>
      </c>
      <c r="M18" s="4">
        <v>554</v>
      </c>
      <c r="N18" s="4">
        <v>85</v>
      </c>
      <c r="O18" s="4">
        <v>8122</v>
      </c>
      <c r="P18" s="4">
        <v>3452</v>
      </c>
      <c r="Q18" s="4">
        <v>24251</v>
      </c>
      <c r="R18" s="4">
        <v>9482</v>
      </c>
      <c r="S18" s="4">
        <v>25914</v>
      </c>
      <c r="T18" s="4">
        <v>15426</v>
      </c>
      <c r="U18" s="10">
        <v>624</v>
      </c>
      <c r="V18" s="10">
        <v>367</v>
      </c>
      <c r="W18" s="4">
        <v>28689</v>
      </c>
      <c r="X18" s="4">
        <v>12277</v>
      </c>
      <c r="Y18" s="10">
        <v>1671</v>
      </c>
      <c r="Z18" s="4">
        <v>2385</v>
      </c>
    </row>
    <row r="19" spans="1:26" ht="13.5" customHeight="1" hidden="1">
      <c r="A19" s="87"/>
      <c r="B19" s="33" t="s">
        <v>2</v>
      </c>
      <c r="C19" s="44" t="s">
        <v>5</v>
      </c>
      <c r="D19" s="8">
        <v>131039</v>
      </c>
      <c r="E19" s="9">
        <v>124299</v>
      </c>
      <c r="F19" s="10">
        <v>273</v>
      </c>
      <c r="G19" s="10">
        <v>102</v>
      </c>
      <c r="H19" s="10">
        <v>3063</v>
      </c>
      <c r="I19" s="9">
        <v>1432</v>
      </c>
      <c r="J19" s="4">
        <v>4645</v>
      </c>
      <c r="K19" s="4">
        <v>1617</v>
      </c>
      <c r="L19" s="4">
        <v>1319</v>
      </c>
      <c r="M19" s="4">
        <v>382</v>
      </c>
      <c r="N19" s="4">
        <v>115</v>
      </c>
      <c r="O19" s="4">
        <v>7042</v>
      </c>
      <c r="P19" s="4">
        <v>2728</v>
      </c>
      <c r="Q19" s="4">
        <v>17817</v>
      </c>
      <c r="R19" s="4">
        <v>6486</v>
      </c>
      <c r="S19" s="4">
        <v>20707</v>
      </c>
      <c r="T19" s="4">
        <v>11181</v>
      </c>
      <c r="U19" s="10">
        <v>219</v>
      </c>
      <c r="V19" s="10">
        <v>121</v>
      </c>
      <c r="W19" s="4">
        <v>30226</v>
      </c>
      <c r="X19" s="4">
        <v>14335</v>
      </c>
      <c r="Y19" s="10">
        <v>489</v>
      </c>
      <c r="Z19" s="4">
        <v>6740</v>
      </c>
    </row>
    <row r="20" spans="1:26" ht="3.75" customHeight="1" hidden="1">
      <c r="A20" s="87"/>
      <c r="B20" s="39"/>
      <c r="C20" s="4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3.5" customHeight="1" hidden="1">
      <c r="A21" s="87" t="s">
        <v>143</v>
      </c>
      <c r="B21" s="53" t="s">
        <v>0</v>
      </c>
      <c r="C21" s="45" t="s">
        <v>3</v>
      </c>
      <c r="D21" s="23">
        <v>282997</v>
      </c>
      <c r="E21" s="24">
        <v>274490</v>
      </c>
      <c r="F21" s="25">
        <v>1173</v>
      </c>
      <c r="G21" s="25">
        <v>315</v>
      </c>
      <c r="H21" s="25">
        <v>8941</v>
      </c>
      <c r="I21" s="25">
        <v>3290</v>
      </c>
      <c r="J21" s="25">
        <v>13021</v>
      </c>
      <c r="K21" s="25">
        <v>3782</v>
      </c>
      <c r="L21" s="25">
        <v>3136</v>
      </c>
      <c r="M21" s="25">
        <v>896</v>
      </c>
      <c r="N21" s="26">
        <v>225</v>
      </c>
      <c r="O21" s="25">
        <v>16020</v>
      </c>
      <c r="P21" s="25">
        <v>5633</v>
      </c>
      <c r="Q21" s="25">
        <v>47502</v>
      </c>
      <c r="R21" s="25">
        <v>15148</v>
      </c>
      <c r="S21" s="25">
        <v>60223</v>
      </c>
      <c r="T21" s="25">
        <v>14648</v>
      </c>
      <c r="U21" s="25">
        <v>886</v>
      </c>
      <c r="V21" s="25">
        <v>490</v>
      </c>
      <c r="W21" s="25">
        <v>57070</v>
      </c>
      <c r="X21" s="25">
        <v>20074</v>
      </c>
      <c r="Y21" s="25">
        <v>2017</v>
      </c>
      <c r="Z21" s="25">
        <v>8507</v>
      </c>
    </row>
    <row r="22" spans="1:26" ht="13.5" customHeight="1" hidden="1">
      <c r="A22" s="87" t="s">
        <v>21</v>
      </c>
      <c r="B22" s="33" t="s">
        <v>1</v>
      </c>
      <c r="C22" s="43" t="s">
        <v>4</v>
      </c>
      <c r="D22" s="8">
        <v>151149</v>
      </c>
      <c r="E22" s="9">
        <v>148978</v>
      </c>
      <c r="F22" s="10">
        <v>810</v>
      </c>
      <c r="G22" s="10">
        <v>204</v>
      </c>
      <c r="H22" s="10">
        <v>5323</v>
      </c>
      <c r="I22" s="9">
        <v>1813</v>
      </c>
      <c r="J22" s="9">
        <v>7492</v>
      </c>
      <c r="K22" s="9">
        <v>2173</v>
      </c>
      <c r="L22" s="9">
        <v>1686</v>
      </c>
      <c r="M22" s="9">
        <v>526</v>
      </c>
      <c r="N22" s="9">
        <v>94</v>
      </c>
      <c r="O22" s="9">
        <v>8703</v>
      </c>
      <c r="P22" s="9">
        <v>3102</v>
      </c>
      <c r="Q22" s="9">
        <v>27074</v>
      </c>
      <c r="R22" s="9">
        <v>8980</v>
      </c>
      <c r="S22" s="9">
        <v>32934</v>
      </c>
      <c r="T22" s="9">
        <v>9014</v>
      </c>
      <c r="U22" s="10">
        <v>651</v>
      </c>
      <c r="V22" s="10">
        <v>367</v>
      </c>
      <c r="W22" s="9">
        <v>27607</v>
      </c>
      <c r="X22" s="9">
        <v>8888</v>
      </c>
      <c r="Y22" s="10">
        <v>1537</v>
      </c>
      <c r="Z22" s="9">
        <v>2171</v>
      </c>
    </row>
    <row r="23" spans="1:26" ht="13.5" customHeight="1" hidden="1">
      <c r="A23" s="87"/>
      <c r="B23" s="33" t="s">
        <v>2</v>
      </c>
      <c r="C23" s="44" t="s">
        <v>5</v>
      </c>
      <c r="D23" s="8">
        <v>131848</v>
      </c>
      <c r="E23" s="9">
        <v>125512</v>
      </c>
      <c r="F23" s="10">
        <v>363</v>
      </c>
      <c r="G23" s="10">
        <v>111</v>
      </c>
      <c r="H23" s="10">
        <v>3618</v>
      </c>
      <c r="I23" s="9">
        <v>1477</v>
      </c>
      <c r="J23" s="4">
        <v>5529</v>
      </c>
      <c r="K23" s="4">
        <v>1609</v>
      </c>
      <c r="L23" s="4">
        <v>1450</v>
      </c>
      <c r="M23" s="4">
        <v>370</v>
      </c>
      <c r="N23" s="4">
        <v>131</v>
      </c>
      <c r="O23" s="4">
        <v>7317</v>
      </c>
      <c r="P23" s="4">
        <v>2531</v>
      </c>
      <c r="Q23" s="4">
        <v>20428</v>
      </c>
      <c r="R23" s="4">
        <v>6168</v>
      </c>
      <c r="S23" s="4">
        <v>27289</v>
      </c>
      <c r="T23" s="4">
        <v>5634</v>
      </c>
      <c r="U23" s="10">
        <v>235</v>
      </c>
      <c r="V23" s="10">
        <v>123</v>
      </c>
      <c r="W23" s="4">
        <v>29463</v>
      </c>
      <c r="X23" s="4">
        <v>11186</v>
      </c>
      <c r="Y23" s="10">
        <v>480</v>
      </c>
      <c r="Z23" s="4">
        <v>6336</v>
      </c>
    </row>
    <row r="24" spans="1:26" ht="3.75" customHeight="1" hidden="1">
      <c r="A24" s="87"/>
      <c r="B24" s="39"/>
      <c r="C24" s="44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3.5" customHeight="1" hidden="1">
      <c r="A25" s="87" t="s">
        <v>144</v>
      </c>
      <c r="B25" s="53" t="s">
        <v>0</v>
      </c>
      <c r="C25" s="45" t="s">
        <v>3</v>
      </c>
      <c r="D25" s="23">
        <v>282681</v>
      </c>
      <c r="E25" s="24">
        <v>274996</v>
      </c>
      <c r="F25" s="25">
        <v>1433</v>
      </c>
      <c r="G25" s="25">
        <v>483</v>
      </c>
      <c r="H25" s="25">
        <v>10060</v>
      </c>
      <c r="I25" s="25">
        <v>4188</v>
      </c>
      <c r="J25" s="25">
        <v>15046</v>
      </c>
      <c r="K25" s="25">
        <v>4277</v>
      </c>
      <c r="L25" s="25">
        <v>3331</v>
      </c>
      <c r="M25" s="25">
        <v>793</v>
      </c>
      <c r="N25" s="26">
        <v>317</v>
      </c>
      <c r="O25" s="25">
        <v>16107</v>
      </c>
      <c r="P25" s="25">
        <v>5766</v>
      </c>
      <c r="Q25" s="25">
        <v>49313</v>
      </c>
      <c r="R25" s="25">
        <v>15866</v>
      </c>
      <c r="S25" s="25">
        <v>55139</v>
      </c>
      <c r="T25" s="25">
        <v>13099</v>
      </c>
      <c r="U25" s="25">
        <v>947</v>
      </c>
      <c r="V25" s="25">
        <v>502</v>
      </c>
      <c r="W25" s="25">
        <v>56060</v>
      </c>
      <c r="X25" s="25">
        <v>20371</v>
      </c>
      <c r="Y25" s="25">
        <v>1898</v>
      </c>
      <c r="Z25" s="25">
        <v>7685</v>
      </c>
    </row>
    <row r="26" spans="1:26" ht="13.5" customHeight="1" hidden="1">
      <c r="A26" s="87" t="s">
        <v>22</v>
      </c>
      <c r="B26" s="33" t="s">
        <v>1</v>
      </c>
      <c r="C26" s="43" t="s">
        <v>4</v>
      </c>
      <c r="D26" s="8">
        <v>150592</v>
      </c>
      <c r="E26" s="9">
        <v>148685</v>
      </c>
      <c r="F26" s="10">
        <v>995</v>
      </c>
      <c r="G26" s="10">
        <v>301</v>
      </c>
      <c r="H26" s="10">
        <v>5782</v>
      </c>
      <c r="I26" s="9">
        <v>2264</v>
      </c>
      <c r="J26" s="9">
        <v>8380</v>
      </c>
      <c r="K26" s="9">
        <v>2424</v>
      </c>
      <c r="L26" s="9">
        <v>1764</v>
      </c>
      <c r="M26" s="9">
        <v>461</v>
      </c>
      <c r="N26" s="9">
        <v>121</v>
      </c>
      <c r="O26" s="9">
        <v>8697</v>
      </c>
      <c r="P26" s="9">
        <v>3213</v>
      </c>
      <c r="Q26" s="9">
        <v>27925</v>
      </c>
      <c r="R26" s="9">
        <v>9262</v>
      </c>
      <c r="S26" s="9">
        <v>30516</v>
      </c>
      <c r="T26" s="9">
        <v>8144</v>
      </c>
      <c r="U26" s="10">
        <v>685</v>
      </c>
      <c r="V26" s="10">
        <v>374</v>
      </c>
      <c r="W26" s="9">
        <v>26911</v>
      </c>
      <c r="X26" s="9">
        <v>9050</v>
      </c>
      <c r="Y26" s="10">
        <v>1416</v>
      </c>
      <c r="Z26" s="9">
        <v>1907</v>
      </c>
    </row>
    <row r="27" spans="1:26" ht="13.5" customHeight="1" hidden="1">
      <c r="A27" s="87"/>
      <c r="B27" s="33" t="s">
        <v>2</v>
      </c>
      <c r="C27" s="44" t="s">
        <v>5</v>
      </c>
      <c r="D27" s="8">
        <v>132089</v>
      </c>
      <c r="E27" s="9">
        <v>126311</v>
      </c>
      <c r="F27" s="10">
        <v>438</v>
      </c>
      <c r="G27" s="10">
        <v>182</v>
      </c>
      <c r="H27" s="10">
        <v>4278</v>
      </c>
      <c r="I27" s="9">
        <v>1924</v>
      </c>
      <c r="J27" s="4">
        <v>6666</v>
      </c>
      <c r="K27" s="4">
        <v>1853</v>
      </c>
      <c r="L27" s="4">
        <v>1567</v>
      </c>
      <c r="M27" s="4">
        <v>332</v>
      </c>
      <c r="N27" s="4">
        <v>196</v>
      </c>
      <c r="O27" s="4">
        <v>7410</v>
      </c>
      <c r="P27" s="4">
        <v>2553</v>
      </c>
      <c r="Q27" s="4">
        <v>21388</v>
      </c>
      <c r="R27" s="4">
        <v>6604</v>
      </c>
      <c r="S27" s="4">
        <v>24623</v>
      </c>
      <c r="T27" s="4">
        <v>4955</v>
      </c>
      <c r="U27" s="10">
        <v>262</v>
      </c>
      <c r="V27" s="10">
        <v>128</v>
      </c>
      <c r="W27" s="4">
        <v>29149</v>
      </c>
      <c r="X27" s="4">
        <v>11321</v>
      </c>
      <c r="Y27" s="10">
        <v>482</v>
      </c>
      <c r="Z27" s="4">
        <v>5778</v>
      </c>
    </row>
    <row r="28" spans="1:26" ht="3.75" customHeight="1" hidden="1">
      <c r="A28" s="110"/>
      <c r="B28" s="54"/>
      <c r="C28" s="46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3.5" customHeight="1" hidden="1">
      <c r="A29" s="87" t="s">
        <v>145</v>
      </c>
      <c r="B29" s="53" t="s">
        <v>0</v>
      </c>
      <c r="C29" s="45" t="s">
        <v>3</v>
      </c>
      <c r="D29" s="23">
        <v>282911</v>
      </c>
      <c r="E29" s="24">
        <v>275636</v>
      </c>
      <c r="F29" s="25">
        <v>1688</v>
      </c>
      <c r="G29" s="25">
        <v>614</v>
      </c>
      <c r="H29" s="25">
        <v>11123</v>
      </c>
      <c r="I29" s="25">
        <v>5779</v>
      </c>
      <c r="J29" s="25">
        <v>16795</v>
      </c>
      <c r="K29" s="25">
        <v>5335</v>
      </c>
      <c r="L29" s="25">
        <v>3504</v>
      </c>
      <c r="M29" s="25">
        <v>748</v>
      </c>
      <c r="N29" s="26">
        <v>464</v>
      </c>
      <c r="O29" s="25">
        <v>16154</v>
      </c>
      <c r="P29" s="25">
        <v>6006</v>
      </c>
      <c r="Q29" s="25">
        <v>51604</v>
      </c>
      <c r="R29" s="25">
        <v>17921</v>
      </c>
      <c r="S29" s="25">
        <v>48395</v>
      </c>
      <c r="T29" s="25">
        <v>12076</v>
      </c>
      <c r="U29" s="25">
        <v>989</v>
      </c>
      <c r="V29" s="25">
        <v>516</v>
      </c>
      <c r="W29" s="25">
        <v>54794</v>
      </c>
      <c r="X29" s="25">
        <v>19372</v>
      </c>
      <c r="Y29" s="25">
        <v>1759</v>
      </c>
      <c r="Z29" s="25">
        <v>7275</v>
      </c>
    </row>
    <row r="30" spans="1:26" ht="13.5" customHeight="1" hidden="1">
      <c r="A30" s="87" t="s">
        <v>23</v>
      </c>
      <c r="B30" s="33" t="s">
        <v>1</v>
      </c>
      <c r="C30" s="43" t="s">
        <v>4</v>
      </c>
      <c r="D30" s="8">
        <v>150167</v>
      </c>
      <c r="E30" s="9">
        <v>148398</v>
      </c>
      <c r="F30" s="10">
        <v>1153</v>
      </c>
      <c r="G30" s="10">
        <v>382</v>
      </c>
      <c r="H30" s="10">
        <v>6292</v>
      </c>
      <c r="I30" s="9">
        <v>3030</v>
      </c>
      <c r="J30" s="9">
        <v>9200</v>
      </c>
      <c r="K30" s="9">
        <v>2945</v>
      </c>
      <c r="L30" s="9">
        <v>1782</v>
      </c>
      <c r="M30" s="9">
        <v>435</v>
      </c>
      <c r="N30" s="9">
        <v>130</v>
      </c>
      <c r="O30" s="9">
        <v>8668</v>
      </c>
      <c r="P30" s="9">
        <v>3130</v>
      </c>
      <c r="Q30" s="9">
        <v>29203</v>
      </c>
      <c r="R30" s="9">
        <v>10444</v>
      </c>
      <c r="S30" s="9">
        <v>27106</v>
      </c>
      <c r="T30" s="9">
        <v>7532</v>
      </c>
      <c r="U30" s="10">
        <v>705</v>
      </c>
      <c r="V30" s="10">
        <v>379</v>
      </c>
      <c r="W30" s="9">
        <v>26074</v>
      </c>
      <c r="X30" s="9">
        <v>8521</v>
      </c>
      <c r="Y30" s="10">
        <v>1287</v>
      </c>
      <c r="Z30" s="9">
        <v>1769</v>
      </c>
    </row>
    <row r="31" spans="1:26" ht="13.5" customHeight="1" hidden="1">
      <c r="A31" s="111"/>
      <c r="B31" s="33" t="s">
        <v>2</v>
      </c>
      <c r="C31" s="44" t="s">
        <v>5</v>
      </c>
      <c r="D31" s="8">
        <v>132744</v>
      </c>
      <c r="E31" s="9">
        <v>127238</v>
      </c>
      <c r="F31" s="10">
        <v>535</v>
      </c>
      <c r="G31" s="10">
        <v>232</v>
      </c>
      <c r="H31" s="10">
        <v>4831</v>
      </c>
      <c r="I31" s="9">
        <v>2749</v>
      </c>
      <c r="J31" s="4">
        <v>7595</v>
      </c>
      <c r="K31" s="4">
        <v>2390</v>
      </c>
      <c r="L31" s="4">
        <v>1722</v>
      </c>
      <c r="M31" s="4">
        <v>313</v>
      </c>
      <c r="N31" s="4">
        <v>334</v>
      </c>
      <c r="O31" s="4">
        <v>7486</v>
      </c>
      <c r="P31" s="4">
        <v>2876</v>
      </c>
      <c r="Q31" s="4">
        <v>22401</v>
      </c>
      <c r="R31" s="4">
        <v>7477</v>
      </c>
      <c r="S31" s="4">
        <v>21289</v>
      </c>
      <c r="T31" s="4">
        <v>4544</v>
      </c>
      <c r="U31" s="10">
        <v>284</v>
      </c>
      <c r="V31" s="10">
        <v>137</v>
      </c>
      <c r="W31" s="4">
        <v>28720</v>
      </c>
      <c r="X31" s="4">
        <v>10851</v>
      </c>
      <c r="Y31" s="10">
        <v>472</v>
      </c>
      <c r="Z31" s="4">
        <v>5506</v>
      </c>
    </row>
    <row r="32" spans="1:26" ht="3.75" customHeight="1" hidden="1">
      <c r="A32" s="111"/>
      <c r="B32" s="52"/>
      <c r="C32" s="44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 hidden="1">
      <c r="A33" s="87" t="s">
        <v>146</v>
      </c>
      <c r="B33" s="53" t="s">
        <v>0</v>
      </c>
      <c r="C33" s="45" t="s">
        <v>3</v>
      </c>
      <c r="D33" s="23">
        <v>282961</v>
      </c>
      <c r="E33" s="24">
        <v>276161</v>
      </c>
      <c r="F33" s="25">
        <v>2085</v>
      </c>
      <c r="G33" s="25">
        <v>1002</v>
      </c>
      <c r="H33" s="25">
        <v>12749</v>
      </c>
      <c r="I33" s="25">
        <v>8548</v>
      </c>
      <c r="J33" s="25">
        <v>18531</v>
      </c>
      <c r="K33" s="25">
        <v>6066</v>
      </c>
      <c r="L33" s="25">
        <v>3583</v>
      </c>
      <c r="M33" s="25">
        <v>662</v>
      </c>
      <c r="N33" s="26">
        <v>563</v>
      </c>
      <c r="O33" s="25">
        <v>14804</v>
      </c>
      <c r="P33" s="25">
        <v>6921</v>
      </c>
      <c r="Q33" s="25">
        <v>51546</v>
      </c>
      <c r="R33" s="25">
        <v>18514</v>
      </c>
      <c r="S33" s="25">
        <v>43355</v>
      </c>
      <c r="T33" s="25">
        <v>11426</v>
      </c>
      <c r="U33" s="25">
        <v>1147</v>
      </c>
      <c r="V33" s="25">
        <v>568</v>
      </c>
      <c r="W33" s="25">
        <v>53668</v>
      </c>
      <c r="X33" s="25">
        <v>18760</v>
      </c>
      <c r="Y33" s="25">
        <v>1663</v>
      </c>
      <c r="Z33" s="25">
        <v>6800</v>
      </c>
    </row>
    <row r="34" spans="1:26" ht="13.5" customHeight="1" hidden="1">
      <c r="A34" s="87" t="s">
        <v>24</v>
      </c>
      <c r="B34" s="33" t="s">
        <v>1</v>
      </c>
      <c r="C34" s="43" t="s">
        <v>4</v>
      </c>
      <c r="D34" s="8">
        <v>149813</v>
      </c>
      <c r="E34" s="9">
        <v>148214</v>
      </c>
      <c r="F34" s="9">
        <v>1419</v>
      </c>
      <c r="G34" s="9">
        <v>623</v>
      </c>
      <c r="H34" s="9">
        <v>7035</v>
      </c>
      <c r="I34" s="9">
        <v>4306</v>
      </c>
      <c r="J34" s="9">
        <v>9965</v>
      </c>
      <c r="K34" s="9">
        <v>3401</v>
      </c>
      <c r="L34" s="9">
        <v>1791</v>
      </c>
      <c r="M34" s="9">
        <v>390</v>
      </c>
      <c r="N34" s="9">
        <v>136</v>
      </c>
      <c r="O34" s="9">
        <v>8045</v>
      </c>
      <c r="P34" s="9">
        <v>3625</v>
      </c>
      <c r="Q34" s="9">
        <v>29367</v>
      </c>
      <c r="R34" s="9">
        <v>10799</v>
      </c>
      <c r="S34" s="9">
        <v>24318</v>
      </c>
      <c r="T34" s="9">
        <v>7149</v>
      </c>
      <c r="U34" s="9">
        <v>790</v>
      </c>
      <c r="V34" s="9">
        <v>408</v>
      </c>
      <c r="W34" s="9">
        <v>25316</v>
      </c>
      <c r="X34" s="9">
        <v>8161</v>
      </c>
      <c r="Y34" s="9">
        <v>1170</v>
      </c>
      <c r="Z34" s="9">
        <v>1599</v>
      </c>
    </row>
    <row r="35" spans="1:26" ht="13.5" customHeight="1" hidden="1">
      <c r="A35" s="111"/>
      <c r="B35" s="33" t="s">
        <v>2</v>
      </c>
      <c r="C35" s="44" t="s">
        <v>5</v>
      </c>
      <c r="D35" s="8">
        <v>133148</v>
      </c>
      <c r="E35" s="9">
        <v>127947</v>
      </c>
      <c r="F35" s="9">
        <v>666</v>
      </c>
      <c r="G35" s="9">
        <v>379</v>
      </c>
      <c r="H35" s="9">
        <v>5714</v>
      </c>
      <c r="I35" s="9">
        <v>4242</v>
      </c>
      <c r="J35" s="9">
        <v>8566</v>
      </c>
      <c r="K35" s="9">
        <v>2665</v>
      </c>
      <c r="L35" s="9">
        <v>1792</v>
      </c>
      <c r="M35" s="9">
        <v>272</v>
      </c>
      <c r="N35" s="9">
        <v>427</v>
      </c>
      <c r="O35" s="9">
        <v>6759</v>
      </c>
      <c r="P35" s="9">
        <v>3296</v>
      </c>
      <c r="Q35" s="9">
        <v>22179</v>
      </c>
      <c r="R35" s="9">
        <v>7715</v>
      </c>
      <c r="S35" s="9">
        <v>19037</v>
      </c>
      <c r="T35" s="9">
        <v>4277</v>
      </c>
      <c r="U35" s="9">
        <v>357</v>
      </c>
      <c r="V35" s="9">
        <v>160</v>
      </c>
      <c r="W35" s="9">
        <v>28352</v>
      </c>
      <c r="X35" s="9">
        <v>10599</v>
      </c>
      <c r="Y35" s="9">
        <v>493</v>
      </c>
      <c r="Z35" s="9">
        <v>5201</v>
      </c>
    </row>
    <row r="36" spans="1:26" ht="3" customHeight="1" hidden="1">
      <c r="A36" s="111"/>
      <c r="B36" s="39"/>
      <c r="C36" s="44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 hidden="1">
      <c r="A37" s="87" t="s">
        <v>147</v>
      </c>
      <c r="B37" s="53" t="s">
        <v>0</v>
      </c>
      <c r="C37" s="45" t="s">
        <v>3</v>
      </c>
      <c r="D37" s="23">
        <v>283647</v>
      </c>
      <c r="E37" s="24">
        <v>278518</v>
      </c>
      <c r="F37" s="25">
        <v>3030</v>
      </c>
      <c r="G37" s="25">
        <v>1365</v>
      </c>
      <c r="H37" s="25">
        <v>16709</v>
      </c>
      <c r="I37" s="25">
        <v>9881</v>
      </c>
      <c r="J37" s="25">
        <v>18108</v>
      </c>
      <c r="K37" s="25">
        <v>5167</v>
      </c>
      <c r="L37" s="25">
        <v>9744</v>
      </c>
      <c r="M37" s="25">
        <v>1521</v>
      </c>
      <c r="N37" s="26">
        <v>597</v>
      </c>
      <c r="O37" s="25">
        <v>19329</v>
      </c>
      <c r="P37" s="25">
        <v>7646</v>
      </c>
      <c r="Q37" s="25">
        <v>54961</v>
      </c>
      <c r="R37" s="25">
        <v>15563</v>
      </c>
      <c r="S37" s="25">
        <v>39971</v>
      </c>
      <c r="T37" s="25">
        <v>7905</v>
      </c>
      <c r="U37" s="25">
        <v>861</v>
      </c>
      <c r="V37" s="25">
        <v>289</v>
      </c>
      <c r="W37" s="25">
        <v>54273</v>
      </c>
      <c r="X37" s="25">
        <v>10194</v>
      </c>
      <c r="Y37" s="25">
        <v>1404</v>
      </c>
      <c r="Z37" s="25">
        <v>5129</v>
      </c>
    </row>
    <row r="38" spans="1:26" ht="13.5" customHeight="1" hidden="1">
      <c r="A38" s="87" t="s">
        <v>25</v>
      </c>
      <c r="B38" s="33" t="s">
        <v>1</v>
      </c>
      <c r="C38" s="43" t="s">
        <v>4</v>
      </c>
      <c r="D38" s="8">
        <v>149823</v>
      </c>
      <c r="E38" s="9">
        <v>148771</v>
      </c>
      <c r="F38" s="20">
        <v>2005</v>
      </c>
      <c r="G38" s="20">
        <v>832</v>
      </c>
      <c r="H38" s="20">
        <v>9096</v>
      </c>
      <c r="I38" s="20">
        <v>4848</v>
      </c>
      <c r="J38" s="20">
        <v>9646</v>
      </c>
      <c r="K38" s="20">
        <v>2901</v>
      </c>
      <c r="L38" s="20">
        <v>5379</v>
      </c>
      <c r="M38" s="20">
        <v>789</v>
      </c>
      <c r="N38" s="20">
        <v>79</v>
      </c>
      <c r="O38" s="20">
        <v>10694</v>
      </c>
      <c r="P38" s="20">
        <v>4103</v>
      </c>
      <c r="Q38" s="20">
        <v>31168</v>
      </c>
      <c r="R38" s="20">
        <v>9049</v>
      </c>
      <c r="S38" s="20">
        <v>22623</v>
      </c>
      <c r="T38" s="20">
        <v>4896</v>
      </c>
      <c r="U38" s="20">
        <v>583</v>
      </c>
      <c r="V38" s="20">
        <v>210</v>
      </c>
      <c r="W38" s="20">
        <v>24877</v>
      </c>
      <c r="X38" s="20">
        <v>4163</v>
      </c>
      <c r="Y38" s="20">
        <v>830</v>
      </c>
      <c r="Z38" s="9">
        <v>1052</v>
      </c>
    </row>
    <row r="39" spans="1:26" ht="13.5" customHeight="1" hidden="1">
      <c r="A39" s="111"/>
      <c r="B39" s="33" t="s">
        <v>2</v>
      </c>
      <c r="C39" s="44" t="s">
        <v>5</v>
      </c>
      <c r="D39" s="8">
        <v>133824</v>
      </c>
      <c r="E39" s="9">
        <v>129747</v>
      </c>
      <c r="F39" s="20">
        <v>1025</v>
      </c>
      <c r="G39" s="20">
        <v>533</v>
      </c>
      <c r="H39" s="20">
        <v>7613</v>
      </c>
      <c r="I39" s="20">
        <v>5033</v>
      </c>
      <c r="J39" s="20">
        <v>8462</v>
      </c>
      <c r="K39" s="20">
        <v>2266</v>
      </c>
      <c r="L39" s="20">
        <v>4365</v>
      </c>
      <c r="M39" s="20">
        <v>732</v>
      </c>
      <c r="N39" s="20">
        <v>518</v>
      </c>
      <c r="O39" s="20">
        <v>8635</v>
      </c>
      <c r="P39" s="20">
        <v>3543</v>
      </c>
      <c r="Q39" s="20">
        <v>23793</v>
      </c>
      <c r="R39" s="20">
        <v>6514</v>
      </c>
      <c r="S39" s="20">
        <v>17348</v>
      </c>
      <c r="T39" s="20">
        <v>3009</v>
      </c>
      <c r="U39" s="20">
        <v>278</v>
      </c>
      <c r="V39" s="20">
        <v>79</v>
      </c>
      <c r="W39" s="20">
        <v>29396</v>
      </c>
      <c r="X39" s="20">
        <v>6031</v>
      </c>
      <c r="Y39" s="20">
        <v>574</v>
      </c>
      <c r="Z39" s="20">
        <v>4077</v>
      </c>
    </row>
    <row r="40" spans="1:26" ht="13.5" customHeight="1" hidden="1">
      <c r="A40" s="87" t="s">
        <v>148</v>
      </c>
      <c r="B40" s="53" t="s">
        <v>0</v>
      </c>
      <c r="C40" s="45" t="s">
        <v>3</v>
      </c>
      <c r="D40" s="23">
        <v>283436</v>
      </c>
      <c r="E40" s="24">
        <v>278583</v>
      </c>
      <c r="F40" s="25">
        <v>3445</v>
      </c>
      <c r="G40" s="25">
        <v>1675</v>
      </c>
      <c r="H40" s="25">
        <v>18365</v>
      </c>
      <c r="I40" s="25">
        <v>10745</v>
      </c>
      <c r="J40" s="25">
        <v>18187</v>
      </c>
      <c r="K40" s="25">
        <v>5224</v>
      </c>
      <c r="L40" s="25">
        <v>9499</v>
      </c>
      <c r="M40" s="25">
        <v>1342</v>
      </c>
      <c r="N40" s="26">
        <v>655</v>
      </c>
      <c r="O40" s="25">
        <v>19180</v>
      </c>
      <c r="P40" s="25">
        <v>8268</v>
      </c>
      <c r="Q40" s="25">
        <v>54764</v>
      </c>
      <c r="R40" s="25">
        <v>14852</v>
      </c>
      <c r="S40" s="25">
        <v>39215</v>
      </c>
      <c r="T40" s="25">
        <v>8004</v>
      </c>
      <c r="U40" s="25">
        <v>838</v>
      </c>
      <c r="V40" s="25">
        <v>279</v>
      </c>
      <c r="W40" s="25">
        <v>52824</v>
      </c>
      <c r="X40" s="25">
        <v>9912</v>
      </c>
      <c r="Y40" s="25">
        <v>1310</v>
      </c>
      <c r="Z40" s="25">
        <v>4853</v>
      </c>
    </row>
    <row r="41" spans="1:26" ht="13.5" customHeight="1" hidden="1">
      <c r="A41" s="87" t="s">
        <v>26</v>
      </c>
      <c r="B41" s="33" t="s">
        <v>1</v>
      </c>
      <c r="C41" s="43" t="s">
        <v>4</v>
      </c>
      <c r="D41" s="8">
        <v>149166</v>
      </c>
      <c r="E41" s="9">
        <v>148190</v>
      </c>
      <c r="F41" s="9">
        <v>2241</v>
      </c>
      <c r="G41" s="9">
        <v>997</v>
      </c>
      <c r="H41" s="9">
        <v>9805</v>
      </c>
      <c r="I41" s="9">
        <v>5306</v>
      </c>
      <c r="J41" s="9">
        <v>9666</v>
      </c>
      <c r="K41" s="9">
        <v>2974</v>
      </c>
      <c r="L41" s="9">
        <v>5204</v>
      </c>
      <c r="M41" s="9">
        <v>713</v>
      </c>
      <c r="N41" s="9">
        <v>76</v>
      </c>
      <c r="O41" s="9">
        <v>10612</v>
      </c>
      <c r="P41" s="9">
        <v>4613</v>
      </c>
      <c r="Q41" s="9">
        <v>30949</v>
      </c>
      <c r="R41" s="9">
        <v>8734</v>
      </c>
      <c r="S41" s="9">
        <v>21922</v>
      </c>
      <c r="T41" s="9">
        <v>4881</v>
      </c>
      <c r="U41" s="9">
        <v>565</v>
      </c>
      <c r="V41" s="9">
        <v>202</v>
      </c>
      <c r="W41" s="9">
        <v>23949</v>
      </c>
      <c r="X41" s="9">
        <v>4019</v>
      </c>
      <c r="Y41" s="9">
        <v>762</v>
      </c>
      <c r="Z41" s="9">
        <v>976</v>
      </c>
    </row>
    <row r="42" spans="1:26" ht="13.5" customHeight="1" hidden="1">
      <c r="A42" s="111"/>
      <c r="B42" s="33" t="s">
        <v>2</v>
      </c>
      <c r="C42" s="44" t="s">
        <v>5</v>
      </c>
      <c r="D42" s="8">
        <v>134270</v>
      </c>
      <c r="E42" s="9">
        <v>130393</v>
      </c>
      <c r="F42" s="9">
        <v>1204</v>
      </c>
      <c r="G42" s="9">
        <v>678</v>
      </c>
      <c r="H42" s="9">
        <v>8560</v>
      </c>
      <c r="I42" s="9">
        <v>5439</v>
      </c>
      <c r="J42" s="9">
        <v>8521</v>
      </c>
      <c r="K42" s="9">
        <v>2250</v>
      </c>
      <c r="L42" s="9">
        <v>4295</v>
      </c>
      <c r="M42" s="9">
        <v>629</v>
      </c>
      <c r="N42" s="9">
        <v>579</v>
      </c>
      <c r="O42" s="9">
        <v>8568</v>
      </c>
      <c r="P42" s="9">
        <v>3655</v>
      </c>
      <c r="Q42" s="9">
        <v>23815</v>
      </c>
      <c r="R42" s="9">
        <v>6118</v>
      </c>
      <c r="S42" s="9">
        <v>17293</v>
      </c>
      <c r="T42" s="9">
        <v>3123</v>
      </c>
      <c r="U42" s="9">
        <v>273</v>
      </c>
      <c r="V42" s="9">
        <v>77</v>
      </c>
      <c r="W42" s="9">
        <v>28875</v>
      </c>
      <c r="X42" s="9">
        <v>5893</v>
      </c>
      <c r="Y42" s="9">
        <v>548</v>
      </c>
      <c r="Z42" s="9">
        <v>3877</v>
      </c>
    </row>
    <row r="43" spans="1:26" ht="13.5" customHeight="1" hidden="1">
      <c r="A43" s="87" t="s">
        <v>149</v>
      </c>
      <c r="B43" s="53" t="s">
        <v>0</v>
      </c>
      <c r="C43" s="45" t="s">
        <v>3</v>
      </c>
      <c r="D43" s="94">
        <v>283850</v>
      </c>
      <c r="E43" s="95">
        <v>279271</v>
      </c>
      <c r="F43" s="96">
        <v>3886</v>
      </c>
      <c r="G43" s="96">
        <v>1985</v>
      </c>
      <c r="H43" s="96">
        <v>20065</v>
      </c>
      <c r="I43" s="96">
        <v>10847</v>
      </c>
      <c r="J43" s="96">
        <v>18388</v>
      </c>
      <c r="K43" s="96">
        <v>5038</v>
      </c>
      <c r="L43" s="96">
        <v>9405</v>
      </c>
      <c r="M43" s="96">
        <v>1266</v>
      </c>
      <c r="N43" s="96">
        <v>745</v>
      </c>
      <c r="O43" s="96">
        <v>19293</v>
      </c>
      <c r="P43" s="96">
        <v>8537</v>
      </c>
      <c r="Q43" s="96">
        <v>55036</v>
      </c>
      <c r="R43" s="96">
        <v>15127</v>
      </c>
      <c r="S43" s="96">
        <v>38436</v>
      </c>
      <c r="T43" s="96">
        <v>8209</v>
      </c>
      <c r="U43" s="96">
        <v>820</v>
      </c>
      <c r="V43" s="96">
        <v>273</v>
      </c>
      <c r="W43" s="96">
        <v>51259</v>
      </c>
      <c r="X43" s="96">
        <v>9446</v>
      </c>
      <c r="Y43" s="96">
        <v>1210</v>
      </c>
      <c r="Z43" s="96">
        <v>4579</v>
      </c>
    </row>
    <row r="44" spans="1:26" ht="13.5" customHeight="1" hidden="1">
      <c r="A44" s="87" t="s">
        <v>27</v>
      </c>
      <c r="B44" s="33" t="s">
        <v>1</v>
      </c>
      <c r="C44" s="43" t="s">
        <v>4</v>
      </c>
      <c r="D44" s="97">
        <v>148777</v>
      </c>
      <c r="E44" s="98">
        <v>147887</v>
      </c>
      <c r="F44" s="98">
        <v>2504</v>
      </c>
      <c r="G44" s="98">
        <v>1178</v>
      </c>
      <c r="H44" s="98">
        <v>10479</v>
      </c>
      <c r="I44" s="98">
        <v>5374</v>
      </c>
      <c r="J44" s="98">
        <v>9782</v>
      </c>
      <c r="K44" s="98">
        <v>2884</v>
      </c>
      <c r="L44" s="98">
        <v>5119</v>
      </c>
      <c r="M44" s="98">
        <v>678</v>
      </c>
      <c r="N44" s="98">
        <v>90</v>
      </c>
      <c r="O44" s="98">
        <v>10605</v>
      </c>
      <c r="P44" s="98">
        <v>4935</v>
      </c>
      <c r="Q44" s="98">
        <v>31078</v>
      </c>
      <c r="R44" s="98">
        <v>8735</v>
      </c>
      <c r="S44" s="98">
        <v>21347</v>
      </c>
      <c r="T44" s="98">
        <v>4944</v>
      </c>
      <c r="U44" s="98">
        <v>550</v>
      </c>
      <c r="V44" s="98">
        <v>195</v>
      </c>
      <c r="W44" s="98">
        <v>22964</v>
      </c>
      <c r="X44" s="98">
        <v>3768</v>
      </c>
      <c r="Y44" s="98">
        <v>678</v>
      </c>
      <c r="Z44" s="98">
        <v>890</v>
      </c>
    </row>
    <row r="45" spans="1:26" ht="13.5" customHeight="1" hidden="1">
      <c r="A45" s="111"/>
      <c r="B45" s="33" t="s">
        <v>2</v>
      </c>
      <c r="C45" s="44" t="s">
        <v>5</v>
      </c>
      <c r="D45" s="97">
        <v>135073</v>
      </c>
      <c r="E45" s="98">
        <v>131384</v>
      </c>
      <c r="F45" s="98">
        <v>1382</v>
      </c>
      <c r="G45" s="98">
        <v>807</v>
      </c>
      <c r="H45" s="98">
        <v>9586</v>
      </c>
      <c r="I45" s="98">
        <v>5473</v>
      </c>
      <c r="J45" s="98">
        <v>8606</v>
      </c>
      <c r="K45" s="98">
        <v>2154</v>
      </c>
      <c r="L45" s="98">
        <v>4286</v>
      </c>
      <c r="M45" s="98">
        <v>588</v>
      </c>
      <c r="N45" s="98">
        <v>655</v>
      </c>
      <c r="O45" s="98">
        <v>8688</v>
      </c>
      <c r="P45" s="98">
        <v>3602</v>
      </c>
      <c r="Q45" s="98">
        <v>23958</v>
      </c>
      <c r="R45" s="98">
        <v>6392</v>
      </c>
      <c r="S45" s="98">
        <v>17089</v>
      </c>
      <c r="T45" s="98">
        <v>3265</v>
      </c>
      <c r="U45" s="98">
        <v>270</v>
      </c>
      <c r="V45" s="98">
        <v>78</v>
      </c>
      <c r="W45" s="98">
        <v>28295</v>
      </c>
      <c r="X45" s="98">
        <v>5678</v>
      </c>
      <c r="Y45" s="98">
        <v>532</v>
      </c>
      <c r="Z45" s="98">
        <v>3689</v>
      </c>
    </row>
    <row r="46" spans="1:26" ht="13.5" customHeight="1" hidden="1">
      <c r="A46" s="87" t="s">
        <v>150</v>
      </c>
      <c r="B46" s="53" t="s">
        <v>0</v>
      </c>
      <c r="C46" s="45" t="s">
        <v>3</v>
      </c>
      <c r="D46" s="94">
        <v>284166</v>
      </c>
      <c r="E46" s="95">
        <v>279870</v>
      </c>
      <c r="F46" s="96">
        <v>4380</v>
      </c>
      <c r="G46" s="96">
        <v>2347</v>
      </c>
      <c r="H46" s="96">
        <v>21585</v>
      </c>
      <c r="I46" s="96">
        <v>11660</v>
      </c>
      <c r="J46" s="96">
        <v>18148</v>
      </c>
      <c r="K46" s="96">
        <v>4962</v>
      </c>
      <c r="L46" s="96">
        <v>9261</v>
      </c>
      <c r="M46" s="96">
        <v>1207</v>
      </c>
      <c r="N46" s="96">
        <v>811</v>
      </c>
      <c r="O46" s="96">
        <v>19386</v>
      </c>
      <c r="P46" s="96">
        <v>9286</v>
      </c>
      <c r="Q46" s="96">
        <v>54749</v>
      </c>
      <c r="R46" s="96">
        <v>15403</v>
      </c>
      <c r="S46" s="96">
        <v>37642</v>
      </c>
      <c r="T46" s="96">
        <v>7766</v>
      </c>
      <c r="U46" s="96">
        <v>801</v>
      </c>
      <c r="V46" s="96">
        <v>268</v>
      </c>
      <c r="W46" s="96">
        <v>49978</v>
      </c>
      <c r="X46" s="96">
        <v>9102</v>
      </c>
      <c r="Y46" s="96">
        <v>1128</v>
      </c>
      <c r="Z46" s="96">
        <v>4296</v>
      </c>
    </row>
    <row r="47" spans="1:26" ht="13.5" customHeight="1" hidden="1">
      <c r="A47" s="87" t="s">
        <v>28</v>
      </c>
      <c r="B47" s="33" t="s">
        <v>1</v>
      </c>
      <c r="C47" s="43" t="s">
        <v>4</v>
      </c>
      <c r="D47" s="97">
        <v>148331</v>
      </c>
      <c r="E47" s="98">
        <v>147515</v>
      </c>
      <c r="F47" s="98">
        <v>2797</v>
      </c>
      <c r="G47" s="98">
        <v>1360</v>
      </c>
      <c r="H47" s="98">
        <v>11075</v>
      </c>
      <c r="I47" s="98">
        <v>5873</v>
      </c>
      <c r="J47" s="98">
        <v>9647</v>
      </c>
      <c r="K47" s="98">
        <v>2836</v>
      </c>
      <c r="L47" s="98">
        <v>5007</v>
      </c>
      <c r="M47" s="98">
        <v>651</v>
      </c>
      <c r="N47" s="98">
        <v>105</v>
      </c>
      <c r="O47" s="98">
        <v>10594</v>
      </c>
      <c r="P47" s="98">
        <v>5287</v>
      </c>
      <c r="Q47" s="98">
        <v>30868</v>
      </c>
      <c r="R47" s="98">
        <v>8877</v>
      </c>
      <c r="S47" s="98">
        <v>20838</v>
      </c>
      <c r="T47" s="98">
        <v>4647</v>
      </c>
      <c r="U47" s="98">
        <v>535</v>
      </c>
      <c r="V47" s="98">
        <v>190</v>
      </c>
      <c r="W47" s="98">
        <v>22149</v>
      </c>
      <c r="X47" s="98">
        <v>3557</v>
      </c>
      <c r="Y47" s="98">
        <v>622</v>
      </c>
      <c r="Z47" s="98">
        <v>816</v>
      </c>
    </row>
    <row r="48" spans="1:26" ht="13.5" customHeight="1" hidden="1">
      <c r="A48" s="111"/>
      <c r="B48" s="33" t="s">
        <v>2</v>
      </c>
      <c r="C48" s="44" t="s">
        <v>5</v>
      </c>
      <c r="D48" s="97">
        <v>135835</v>
      </c>
      <c r="E48" s="98">
        <v>132355</v>
      </c>
      <c r="F48" s="98">
        <v>1583</v>
      </c>
      <c r="G48" s="98">
        <v>987</v>
      </c>
      <c r="H48" s="98">
        <v>10510</v>
      </c>
      <c r="I48" s="98">
        <v>5787</v>
      </c>
      <c r="J48" s="98">
        <v>8501</v>
      </c>
      <c r="K48" s="98">
        <v>2126</v>
      </c>
      <c r="L48" s="98">
        <v>4254</v>
      </c>
      <c r="M48" s="98">
        <v>556</v>
      </c>
      <c r="N48" s="98">
        <v>706</v>
      </c>
      <c r="O48" s="98">
        <v>8792</v>
      </c>
      <c r="P48" s="98">
        <v>3999</v>
      </c>
      <c r="Q48" s="98">
        <v>23881</v>
      </c>
      <c r="R48" s="98">
        <v>6526</v>
      </c>
      <c r="S48" s="98">
        <v>16804</v>
      </c>
      <c r="T48" s="98">
        <v>3119</v>
      </c>
      <c r="U48" s="98">
        <v>266</v>
      </c>
      <c r="V48" s="98">
        <v>78</v>
      </c>
      <c r="W48" s="98">
        <v>27829</v>
      </c>
      <c r="X48" s="98">
        <v>5545</v>
      </c>
      <c r="Y48" s="98">
        <v>506</v>
      </c>
      <c r="Z48" s="98">
        <v>3480</v>
      </c>
    </row>
    <row r="49" spans="1:26" s="30" customFormat="1" ht="13.5" customHeight="1" hidden="1">
      <c r="A49" s="87" t="s">
        <v>151</v>
      </c>
      <c r="B49" s="55" t="s">
        <v>0</v>
      </c>
      <c r="C49" s="45" t="s">
        <v>3</v>
      </c>
      <c r="D49" s="94">
        <v>284632</v>
      </c>
      <c r="E49" s="95">
        <v>280656</v>
      </c>
      <c r="F49" s="96">
        <v>5014</v>
      </c>
      <c r="G49" s="96">
        <v>2493</v>
      </c>
      <c r="H49" s="96">
        <v>23147</v>
      </c>
      <c r="I49" s="96">
        <v>12224</v>
      </c>
      <c r="J49" s="96">
        <v>17893</v>
      </c>
      <c r="K49" s="96">
        <v>4863</v>
      </c>
      <c r="L49" s="96">
        <v>9154</v>
      </c>
      <c r="M49" s="96">
        <v>1215</v>
      </c>
      <c r="N49" s="96">
        <v>844</v>
      </c>
      <c r="O49" s="96">
        <v>19614</v>
      </c>
      <c r="P49" s="96">
        <v>9924</v>
      </c>
      <c r="Q49" s="96">
        <v>54988</v>
      </c>
      <c r="R49" s="96">
        <v>15852</v>
      </c>
      <c r="S49" s="96">
        <v>36811</v>
      </c>
      <c r="T49" s="96">
        <v>7303</v>
      </c>
      <c r="U49" s="96">
        <v>768</v>
      </c>
      <c r="V49" s="96">
        <v>261</v>
      </c>
      <c r="W49" s="96">
        <v>48574</v>
      </c>
      <c r="X49" s="96">
        <v>8725</v>
      </c>
      <c r="Y49" s="96">
        <v>989</v>
      </c>
      <c r="Z49" s="96">
        <v>3976</v>
      </c>
    </row>
    <row r="50" spans="1:26" ht="15.75" customHeight="1" hidden="1">
      <c r="A50" s="87" t="s">
        <v>29</v>
      </c>
      <c r="B50" s="34" t="s">
        <v>1</v>
      </c>
      <c r="C50" s="43" t="s">
        <v>4</v>
      </c>
      <c r="D50" s="97">
        <v>147873</v>
      </c>
      <c r="E50" s="98">
        <v>147175</v>
      </c>
      <c r="F50" s="98">
        <v>3165</v>
      </c>
      <c r="G50" s="98">
        <v>1390</v>
      </c>
      <c r="H50" s="98">
        <v>11716</v>
      </c>
      <c r="I50" s="98">
        <v>6250</v>
      </c>
      <c r="J50" s="98">
        <v>9517</v>
      </c>
      <c r="K50" s="98">
        <v>2774</v>
      </c>
      <c r="L50" s="98">
        <v>4931</v>
      </c>
      <c r="M50" s="98">
        <v>652</v>
      </c>
      <c r="N50" s="98">
        <v>109</v>
      </c>
      <c r="O50" s="98">
        <v>10663</v>
      </c>
      <c r="P50" s="98">
        <v>5499</v>
      </c>
      <c r="Q50" s="98">
        <v>30906</v>
      </c>
      <c r="R50" s="98">
        <v>9139</v>
      </c>
      <c r="S50" s="98">
        <v>20304</v>
      </c>
      <c r="T50" s="98">
        <v>4425</v>
      </c>
      <c r="U50" s="98">
        <v>507</v>
      </c>
      <c r="V50" s="98">
        <v>185</v>
      </c>
      <c r="W50" s="98">
        <v>21236</v>
      </c>
      <c r="X50" s="98">
        <v>3309</v>
      </c>
      <c r="Y50" s="98">
        <v>498</v>
      </c>
      <c r="Z50" s="98">
        <v>698</v>
      </c>
    </row>
    <row r="51" spans="1:26" ht="13.5" customHeight="1" hidden="1">
      <c r="A51" s="93"/>
      <c r="B51" s="34" t="s">
        <v>2</v>
      </c>
      <c r="C51" s="44" t="s">
        <v>5</v>
      </c>
      <c r="D51" s="97">
        <v>136759</v>
      </c>
      <c r="E51" s="98">
        <v>133481</v>
      </c>
      <c r="F51" s="98">
        <v>1849</v>
      </c>
      <c r="G51" s="98">
        <v>1103</v>
      </c>
      <c r="H51" s="98">
        <v>11431</v>
      </c>
      <c r="I51" s="98">
        <v>5974</v>
      </c>
      <c r="J51" s="98">
        <v>8376</v>
      </c>
      <c r="K51" s="98">
        <v>2089</v>
      </c>
      <c r="L51" s="98">
        <v>4223</v>
      </c>
      <c r="M51" s="98">
        <v>563</v>
      </c>
      <c r="N51" s="98">
        <v>735</v>
      </c>
      <c r="O51" s="98">
        <v>8951</v>
      </c>
      <c r="P51" s="98">
        <v>4425</v>
      </c>
      <c r="Q51" s="98">
        <v>24082</v>
      </c>
      <c r="R51" s="98">
        <v>6713</v>
      </c>
      <c r="S51" s="98">
        <v>16507</v>
      </c>
      <c r="T51" s="98">
        <v>2878</v>
      </c>
      <c r="U51" s="98">
        <v>261</v>
      </c>
      <c r="V51" s="98">
        <v>76</v>
      </c>
      <c r="W51" s="98">
        <v>27338</v>
      </c>
      <c r="X51" s="98">
        <v>5416</v>
      </c>
      <c r="Y51" s="98">
        <v>491</v>
      </c>
      <c r="Z51" s="98">
        <v>3278</v>
      </c>
    </row>
    <row r="52" spans="1:28" ht="12.75" customHeight="1">
      <c r="A52" s="87" t="s">
        <v>153</v>
      </c>
      <c r="B52" s="55" t="s">
        <v>0</v>
      </c>
      <c r="C52" s="119" t="s">
        <v>3</v>
      </c>
      <c r="D52" s="99">
        <v>287344</v>
      </c>
      <c r="E52" s="99">
        <v>283795</v>
      </c>
      <c r="F52" s="99">
        <v>84</v>
      </c>
      <c r="G52" s="99">
        <v>137</v>
      </c>
      <c r="H52" s="99">
        <v>5854</v>
      </c>
      <c r="I52" s="99">
        <v>2735</v>
      </c>
      <c r="J52" s="99">
        <v>26781</v>
      </c>
      <c r="K52" s="99">
        <v>13834</v>
      </c>
      <c r="L52" s="99">
        <v>17680</v>
      </c>
      <c r="M52" s="99">
        <v>4758</v>
      </c>
      <c r="N52" s="99">
        <v>9026</v>
      </c>
      <c r="O52" s="99">
        <v>1127</v>
      </c>
      <c r="P52" s="99">
        <v>1009</v>
      </c>
      <c r="Q52" s="99">
        <v>20214</v>
      </c>
      <c r="R52" s="99">
        <v>10765</v>
      </c>
      <c r="S52" s="99">
        <v>54624</v>
      </c>
      <c r="T52" s="99">
        <v>15680</v>
      </c>
      <c r="U52" s="99">
        <v>36449</v>
      </c>
      <c r="V52" s="99">
        <v>7131</v>
      </c>
      <c r="W52" s="99">
        <v>726</v>
      </c>
      <c r="X52" s="99">
        <v>242</v>
      </c>
      <c r="Y52" s="99">
        <v>45997</v>
      </c>
      <c r="Z52" s="99">
        <v>8100</v>
      </c>
      <c r="AA52" s="99">
        <v>842</v>
      </c>
      <c r="AB52" s="99">
        <v>3549</v>
      </c>
    </row>
    <row r="53" spans="1:28" ht="12.75" customHeight="1">
      <c r="A53" s="87" t="s">
        <v>154</v>
      </c>
      <c r="B53" s="34" t="s">
        <v>1</v>
      </c>
      <c r="C53" s="49" t="s">
        <v>14</v>
      </c>
      <c r="D53" s="100">
        <v>148242</v>
      </c>
      <c r="E53" s="101">
        <v>147654</v>
      </c>
      <c r="F53" s="101">
        <v>60</v>
      </c>
      <c r="G53" s="101">
        <v>91</v>
      </c>
      <c r="H53" s="101">
        <v>3638</v>
      </c>
      <c r="I53" s="101">
        <v>1413</v>
      </c>
      <c r="J53" s="101">
        <v>13345</v>
      </c>
      <c r="K53" s="101">
        <v>7052</v>
      </c>
      <c r="L53" s="101">
        <v>9468</v>
      </c>
      <c r="M53" s="101">
        <v>2712</v>
      </c>
      <c r="N53" s="101">
        <v>4776</v>
      </c>
      <c r="O53" s="101">
        <v>603</v>
      </c>
      <c r="P53" s="101">
        <v>161</v>
      </c>
      <c r="Q53" s="101">
        <v>10889</v>
      </c>
      <c r="R53" s="101">
        <v>5715</v>
      </c>
      <c r="S53" s="101">
        <v>30633</v>
      </c>
      <c r="T53" s="101">
        <v>9399</v>
      </c>
      <c r="U53" s="101">
        <v>19814</v>
      </c>
      <c r="V53" s="101">
        <v>4278</v>
      </c>
      <c r="W53" s="101">
        <v>466</v>
      </c>
      <c r="X53" s="101">
        <v>170</v>
      </c>
      <c r="Y53" s="101">
        <v>19612</v>
      </c>
      <c r="Z53" s="101">
        <v>2962</v>
      </c>
      <c r="AA53" s="101">
        <v>397</v>
      </c>
      <c r="AB53" s="101">
        <v>588</v>
      </c>
    </row>
    <row r="54" spans="1:28" ht="12.75" customHeight="1">
      <c r="A54" s="93"/>
      <c r="B54" s="34" t="s">
        <v>2</v>
      </c>
      <c r="C54" s="50" t="s">
        <v>5</v>
      </c>
      <c r="D54" s="101">
        <v>139102</v>
      </c>
      <c r="E54" s="101">
        <v>136141</v>
      </c>
      <c r="F54" s="101">
        <v>24</v>
      </c>
      <c r="G54" s="101">
        <v>46</v>
      </c>
      <c r="H54" s="101">
        <v>2216</v>
      </c>
      <c r="I54" s="101">
        <v>1322</v>
      </c>
      <c r="J54" s="101">
        <v>13436</v>
      </c>
      <c r="K54" s="101">
        <v>6782</v>
      </c>
      <c r="L54" s="101">
        <v>8212</v>
      </c>
      <c r="M54" s="101">
        <v>2046</v>
      </c>
      <c r="N54" s="101">
        <v>4250</v>
      </c>
      <c r="O54" s="101">
        <v>524</v>
      </c>
      <c r="P54" s="101">
        <v>848</v>
      </c>
      <c r="Q54" s="101">
        <v>9325</v>
      </c>
      <c r="R54" s="101">
        <v>5050</v>
      </c>
      <c r="S54" s="101">
        <v>23991</v>
      </c>
      <c r="T54" s="101">
        <v>6281</v>
      </c>
      <c r="U54" s="101">
        <v>16635</v>
      </c>
      <c r="V54" s="101">
        <v>2853</v>
      </c>
      <c r="W54" s="101">
        <v>260</v>
      </c>
      <c r="X54" s="101">
        <v>72</v>
      </c>
      <c r="Y54" s="101">
        <v>26385</v>
      </c>
      <c r="Z54" s="101">
        <v>5138</v>
      </c>
      <c r="AA54" s="101">
        <v>445</v>
      </c>
      <c r="AB54" s="101">
        <v>2961</v>
      </c>
    </row>
    <row r="55" spans="1:28" s="30" customFormat="1" ht="12.75" customHeight="1">
      <c r="A55" s="87" t="s">
        <v>155</v>
      </c>
      <c r="B55" s="55" t="s">
        <v>0</v>
      </c>
      <c r="C55" s="45" t="s">
        <v>3</v>
      </c>
      <c r="D55" s="99">
        <v>287846</v>
      </c>
      <c r="E55" s="99">
        <v>284518</v>
      </c>
      <c r="F55" s="99">
        <v>206</v>
      </c>
      <c r="G55" s="99">
        <v>327</v>
      </c>
      <c r="H55" s="99">
        <v>6073</v>
      </c>
      <c r="I55" s="99">
        <v>2778</v>
      </c>
      <c r="J55" s="99">
        <v>28705</v>
      </c>
      <c r="K55" s="99">
        <v>14888</v>
      </c>
      <c r="L55" s="99">
        <v>17575</v>
      </c>
      <c r="M55" s="99">
        <v>4554</v>
      </c>
      <c r="N55" s="99">
        <v>8926</v>
      </c>
      <c r="O55" s="99">
        <v>1087</v>
      </c>
      <c r="P55" s="99">
        <v>1114</v>
      </c>
      <c r="Q55" s="99">
        <v>19898</v>
      </c>
      <c r="R55" s="99">
        <v>11136</v>
      </c>
      <c r="S55" s="99">
        <v>54283</v>
      </c>
      <c r="T55" s="99">
        <v>15918</v>
      </c>
      <c r="U55" s="99">
        <v>35815</v>
      </c>
      <c r="V55" s="99">
        <v>7006</v>
      </c>
      <c r="W55" s="99">
        <v>696</v>
      </c>
      <c r="X55" s="99">
        <v>232</v>
      </c>
      <c r="Y55" s="99">
        <v>44696</v>
      </c>
      <c r="Z55" s="99">
        <v>7814</v>
      </c>
      <c r="AA55" s="99">
        <v>791</v>
      </c>
      <c r="AB55" s="99">
        <v>3328</v>
      </c>
    </row>
    <row r="56" spans="1:28" s="30" customFormat="1" ht="12.75" customHeight="1">
      <c r="A56" s="87" t="s">
        <v>156</v>
      </c>
      <c r="B56" s="34" t="s">
        <v>1</v>
      </c>
      <c r="C56" s="43" t="s">
        <v>14</v>
      </c>
      <c r="D56" s="100">
        <v>147972</v>
      </c>
      <c r="E56" s="101">
        <v>147431</v>
      </c>
      <c r="F56" s="101">
        <v>154</v>
      </c>
      <c r="G56" s="101">
        <v>214</v>
      </c>
      <c r="H56" s="101">
        <v>3674</v>
      </c>
      <c r="I56" s="101">
        <v>1444</v>
      </c>
      <c r="J56" s="101">
        <v>14212</v>
      </c>
      <c r="K56" s="101">
        <v>7574</v>
      </c>
      <c r="L56" s="101">
        <v>9424</v>
      </c>
      <c r="M56" s="101">
        <v>2637</v>
      </c>
      <c r="N56" s="101">
        <v>4727</v>
      </c>
      <c r="O56" s="101">
        <v>587</v>
      </c>
      <c r="P56" s="101">
        <v>176</v>
      </c>
      <c r="Q56" s="101">
        <v>10692</v>
      </c>
      <c r="R56" s="101">
        <v>5922</v>
      </c>
      <c r="S56" s="101">
        <v>30362</v>
      </c>
      <c r="T56" s="101">
        <v>9502</v>
      </c>
      <c r="U56" s="101">
        <v>19328</v>
      </c>
      <c r="V56" s="101">
        <v>4164</v>
      </c>
      <c r="W56" s="101">
        <v>445</v>
      </c>
      <c r="X56" s="101">
        <v>163</v>
      </c>
      <c r="Y56" s="101">
        <v>18835</v>
      </c>
      <c r="Z56" s="101">
        <v>2826</v>
      </c>
      <c r="AA56" s="101">
        <v>369</v>
      </c>
      <c r="AB56" s="101">
        <v>541</v>
      </c>
    </row>
    <row r="57" spans="1:28" s="30" customFormat="1" ht="12.75" customHeight="1">
      <c r="A57" s="93"/>
      <c r="B57" s="34" t="s">
        <v>2</v>
      </c>
      <c r="C57" s="44" t="s">
        <v>5</v>
      </c>
      <c r="D57" s="101">
        <v>139874</v>
      </c>
      <c r="E57" s="101">
        <v>137087</v>
      </c>
      <c r="F57" s="101">
        <v>52</v>
      </c>
      <c r="G57" s="101">
        <v>113</v>
      </c>
      <c r="H57" s="101">
        <v>2399</v>
      </c>
      <c r="I57" s="101">
        <v>1334</v>
      </c>
      <c r="J57" s="101">
        <v>14493</v>
      </c>
      <c r="K57" s="101">
        <v>7314</v>
      </c>
      <c r="L57" s="101">
        <v>8151</v>
      </c>
      <c r="M57" s="101">
        <v>1917</v>
      </c>
      <c r="N57" s="101">
        <v>4199</v>
      </c>
      <c r="O57" s="101">
        <v>500</v>
      </c>
      <c r="P57" s="101">
        <v>938</v>
      </c>
      <c r="Q57" s="101">
        <v>9206</v>
      </c>
      <c r="R57" s="101">
        <v>5214</v>
      </c>
      <c r="S57" s="101">
        <v>23921</v>
      </c>
      <c r="T57" s="101">
        <v>6416</v>
      </c>
      <c r="U57" s="101">
        <v>16487</v>
      </c>
      <c r="V57" s="101">
        <v>2842</v>
      </c>
      <c r="W57" s="101">
        <v>251</v>
      </c>
      <c r="X57" s="101">
        <v>69</v>
      </c>
      <c r="Y57" s="101">
        <v>25861</v>
      </c>
      <c r="Z57" s="101">
        <v>4988</v>
      </c>
      <c r="AA57" s="101">
        <v>422</v>
      </c>
      <c r="AB57" s="101">
        <v>2787</v>
      </c>
    </row>
    <row r="58" spans="1:26" s="30" customFormat="1" ht="13.5" customHeight="1">
      <c r="A58" s="113"/>
      <c r="B58" s="77"/>
      <c r="C58" s="78"/>
      <c r="D58" s="27"/>
      <c r="E58" s="28"/>
      <c r="F58" s="79"/>
      <c r="G58" s="79"/>
      <c r="H58" s="79"/>
      <c r="I58" s="79"/>
      <c r="J58" s="79"/>
      <c r="K58" s="79"/>
      <c r="L58" s="79"/>
      <c r="M58" s="79"/>
      <c r="N58" s="80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s="30" customFormat="1" ht="13.5" customHeight="1">
      <c r="A59" s="113"/>
      <c r="B59" s="77"/>
      <c r="C59" s="78"/>
      <c r="D59" s="27"/>
      <c r="E59" s="28"/>
      <c r="F59" s="79"/>
      <c r="G59" s="79"/>
      <c r="H59" s="79"/>
      <c r="I59" s="79"/>
      <c r="J59" s="79"/>
      <c r="K59" s="79"/>
      <c r="L59" s="79"/>
      <c r="M59" s="79"/>
      <c r="N59" s="80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s="30" customFormat="1" ht="13.5" customHeight="1">
      <c r="A60" s="113"/>
      <c r="B60" s="77"/>
      <c r="C60" s="78"/>
      <c r="D60" s="27"/>
      <c r="E60" s="28"/>
      <c r="F60" s="79"/>
      <c r="G60" s="79"/>
      <c r="H60" s="79"/>
      <c r="I60" s="79"/>
      <c r="J60" s="79"/>
      <c r="K60" s="79"/>
      <c r="L60" s="79"/>
      <c r="M60" s="79"/>
      <c r="N60" s="80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s="30" customFormat="1" ht="13.5" customHeight="1">
      <c r="A61" s="113"/>
      <c r="B61" s="77"/>
      <c r="C61" s="78"/>
      <c r="D61" s="27"/>
      <c r="E61" s="28"/>
      <c r="F61" s="79"/>
      <c r="G61" s="79"/>
      <c r="H61" s="79"/>
      <c r="I61" s="79"/>
      <c r="J61" s="79"/>
      <c r="K61" s="79"/>
      <c r="L61" s="79"/>
      <c r="M61" s="79"/>
      <c r="N61" s="80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s="30" customFormat="1" ht="13.5" customHeight="1">
      <c r="A62" s="113"/>
      <c r="B62" s="77"/>
      <c r="C62" s="81"/>
      <c r="D62" s="27"/>
      <c r="E62" s="28"/>
      <c r="F62" s="29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29"/>
      <c r="W62" s="28"/>
      <c r="X62" s="28"/>
      <c r="Y62" s="29"/>
      <c r="Z62" s="28"/>
    </row>
    <row r="63" spans="1:26" s="30" customFormat="1" ht="6.75" customHeight="1">
      <c r="A63" s="114"/>
      <c r="B63" s="77"/>
      <c r="C63" s="82"/>
      <c r="D63" s="27"/>
      <c r="E63" s="28"/>
      <c r="F63" s="29"/>
      <c r="G63" s="29"/>
      <c r="H63" s="29"/>
      <c r="I63" s="2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29"/>
      <c r="V63" s="29"/>
      <c r="W63" s="68"/>
      <c r="X63" s="68"/>
      <c r="Y63" s="29"/>
      <c r="Z63" s="68"/>
    </row>
    <row r="64" spans="1:26" s="30" customFormat="1" ht="15.75" customHeight="1">
      <c r="A64" s="114"/>
      <c r="B64" s="83"/>
      <c r="C64" s="82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30" customFormat="1" ht="15" customHeight="1">
      <c r="A65" s="115"/>
      <c r="B65" s="69"/>
      <c r="C65" s="70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30" customFormat="1" ht="13.5" customHeight="1">
      <c r="A66" s="115"/>
      <c r="B66" s="69"/>
      <c r="C66" s="70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30" customFormat="1" ht="13.5" customHeight="1">
      <c r="A67" s="115"/>
      <c r="B67" s="69"/>
      <c r="C67" s="70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s="30" customFormat="1" ht="13.5" customHeight="1">
      <c r="A68" s="115"/>
      <c r="B68" s="69"/>
      <c r="C68" s="70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30" customFormat="1" ht="31.5" customHeight="1">
      <c r="A69" s="115"/>
      <c r="B69" s="69"/>
      <c r="C69" s="70"/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30" customFormat="1" ht="29.25" customHeight="1">
      <c r="A70" s="115"/>
      <c r="B70" s="69"/>
      <c r="C70" s="70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41.25" customHeight="1" thickBot="1">
      <c r="A71" s="107"/>
      <c r="B71" s="32"/>
      <c r="C71" s="32"/>
      <c r="D71" s="11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" t="s">
        <v>31</v>
      </c>
      <c r="B72" s="36"/>
      <c r="C72" s="5"/>
      <c r="D72" s="5"/>
      <c r="E72" s="5"/>
      <c r="F72" s="14"/>
      <c r="G72" s="14"/>
      <c r="H72" s="14"/>
      <c r="I72" s="14"/>
      <c r="J72" s="15"/>
      <c r="K72" s="5"/>
      <c r="L72" s="15"/>
      <c r="M72" s="5"/>
      <c r="N72" s="40" t="s">
        <v>30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5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4.25" customHeight="1">
      <c r="A77" s="1"/>
    </row>
    <row r="78" spans="6:12" ht="19.5" customHeight="1">
      <c r="F78" s="2"/>
      <c r="G78" s="2"/>
      <c r="H78" s="2"/>
      <c r="I78" s="2"/>
      <c r="L78" s="2"/>
    </row>
    <row r="79" spans="6:12" ht="19.5" customHeight="1">
      <c r="F79" s="2"/>
      <c r="G79" s="2"/>
      <c r="H79" s="2"/>
      <c r="I79" s="2"/>
      <c r="L79" s="2"/>
    </row>
    <row r="80" spans="6:12" ht="19.5" customHeight="1">
      <c r="F80" s="2"/>
      <c r="G80" s="2"/>
      <c r="H80" s="2"/>
      <c r="I80" s="2"/>
      <c r="L80" s="2"/>
    </row>
    <row r="81" spans="6:12" ht="19.5" customHeight="1">
      <c r="F81" s="2"/>
      <c r="G81" s="2"/>
      <c r="H81" s="2"/>
      <c r="I81" s="2"/>
      <c r="L81" s="2"/>
    </row>
    <row r="82" spans="6:12" ht="19.5" customHeight="1">
      <c r="F82" s="2"/>
      <c r="G82" s="2"/>
      <c r="H82" s="2"/>
      <c r="I82" s="2"/>
      <c r="L82" s="2"/>
    </row>
    <row r="83" spans="6:12" ht="19.5" customHeight="1">
      <c r="F83" s="2"/>
      <c r="G83" s="2"/>
      <c r="H83" s="2"/>
      <c r="I83" s="2"/>
      <c r="L83" s="2"/>
    </row>
    <row r="84" spans="6:12" ht="19.5" customHeight="1">
      <c r="F84" s="2"/>
      <c r="G84" s="2"/>
      <c r="H84" s="2"/>
      <c r="I84" s="2"/>
      <c r="L84" s="2"/>
    </row>
    <row r="85" spans="6:12" ht="19.5" customHeight="1">
      <c r="F85" s="2"/>
      <c r="G85" s="2"/>
      <c r="H85" s="2"/>
      <c r="I85" s="2"/>
      <c r="L85" s="2"/>
    </row>
    <row r="86" spans="6:12" ht="19.5" customHeight="1">
      <c r="F86" s="2"/>
      <c r="G86" s="2"/>
      <c r="H86" s="2"/>
      <c r="I86" s="2"/>
      <c r="L86" s="2"/>
    </row>
    <row r="87" spans="6:12" ht="19.5" customHeight="1">
      <c r="F87" s="2"/>
      <c r="G87" s="2"/>
      <c r="H87" s="2"/>
      <c r="I87" s="2"/>
      <c r="L87" s="2"/>
    </row>
    <row r="88" spans="6:12" ht="19.5" customHeight="1">
      <c r="F88" s="2"/>
      <c r="G88" s="2"/>
      <c r="H88" s="2"/>
      <c r="I88" s="2"/>
      <c r="L88" s="2"/>
    </row>
    <row r="89" spans="6:12" ht="19.5" customHeight="1">
      <c r="F89" s="2"/>
      <c r="G89" s="2"/>
      <c r="H89" s="2"/>
      <c r="I89" s="2"/>
      <c r="L89" s="2"/>
    </row>
    <row r="90" spans="6:12" ht="19.5" customHeight="1">
      <c r="F90" s="2"/>
      <c r="G90" s="2"/>
      <c r="H90" s="2"/>
      <c r="I90" s="2"/>
      <c r="L90" s="2"/>
    </row>
    <row r="91" spans="6:12" ht="19.5" customHeight="1">
      <c r="F91" s="2"/>
      <c r="G91" s="2"/>
      <c r="H91" s="2"/>
      <c r="I91" s="2"/>
      <c r="L91" s="2"/>
    </row>
    <row r="92" spans="6:12" ht="19.5" customHeight="1">
      <c r="F92" s="2"/>
      <c r="G92" s="2"/>
      <c r="H92" s="2"/>
      <c r="I92" s="2"/>
      <c r="L92" s="2"/>
    </row>
    <row r="93" spans="6:12" ht="19.5" customHeight="1">
      <c r="F93" s="2"/>
      <c r="G93" s="2"/>
      <c r="H93" s="2"/>
      <c r="I93" s="2"/>
      <c r="L93" s="2"/>
    </row>
    <row r="94" spans="6:12" ht="19.5" customHeight="1">
      <c r="F94" s="2"/>
      <c r="G94" s="2"/>
      <c r="H94" s="2"/>
      <c r="I94" s="2"/>
      <c r="L94" s="2"/>
    </row>
    <row r="95" spans="6:12" ht="19.5" customHeight="1">
      <c r="F95" s="2"/>
      <c r="G95" s="2"/>
      <c r="H95" s="2"/>
      <c r="I95" s="2"/>
      <c r="L95" s="2"/>
    </row>
    <row r="96" spans="6:12" ht="19.5" customHeight="1">
      <c r="F96" s="2"/>
      <c r="G96" s="2"/>
      <c r="H96" s="2"/>
      <c r="I96" s="2"/>
      <c r="L96" s="2"/>
    </row>
    <row r="97" spans="6:12" ht="19.5" customHeight="1">
      <c r="F97" s="2"/>
      <c r="G97" s="2"/>
      <c r="H97" s="2"/>
      <c r="I97" s="2"/>
      <c r="L97" s="2"/>
    </row>
    <row r="98" spans="6:12" ht="19.5" customHeight="1">
      <c r="F98" s="2"/>
      <c r="G98" s="2"/>
      <c r="H98" s="2"/>
      <c r="I98" s="2"/>
      <c r="L98" s="2"/>
    </row>
    <row r="99" spans="6:12" ht="19.5" customHeight="1">
      <c r="F99" s="2"/>
      <c r="G99" s="2"/>
      <c r="H99" s="2"/>
      <c r="I99" s="2"/>
      <c r="L99" s="2"/>
    </row>
    <row r="100" spans="6:12" ht="19.5" customHeight="1">
      <c r="F100" s="2"/>
      <c r="G100" s="2"/>
      <c r="H100" s="2"/>
      <c r="I100" s="2"/>
      <c r="L100" s="2"/>
    </row>
    <row r="101" spans="6:12" ht="19.5" customHeight="1">
      <c r="F101" s="2"/>
      <c r="G101" s="2"/>
      <c r="H101" s="2"/>
      <c r="I101" s="2"/>
      <c r="L101" s="2"/>
    </row>
    <row r="102" spans="6:12" ht="19.5" customHeight="1">
      <c r="F102" s="2"/>
      <c r="G102" s="2"/>
      <c r="H102" s="2"/>
      <c r="I102" s="2"/>
      <c r="L102" s="2"/>
    </row>
    <row r="103" spans="6:12" ht="19.5" customHeight="1">
      <c r="F103" s="2"/>
      <c r="G103" s="2"/>
      <c r="H103" s="2"/>
      <c r="I103" s="2"/>
      <c r="L103" s="2"/>
    </row>
    <row r="104" spans="6:12" ht="19.5" customHeight="1">
      <c r="F104" s="2"/>
      <c r="G104" s="2"/>
      <c r="H104" s="2"/>
      <c r="I104" s="2"/>
      <c r="L104" s="2"/>
    </row>
    <row r="105" spans="6:12" ht="19.5" customHeight="1">
      <c r="F105" s="2"/>
      <c r="G105" s="2"/>
      <c r="H105" s="2"/>
      <c r="I105" s="2"/>
      <c r="L105" s="2"/>
    </row>
    <row r="106" spans="6:12" ht="19.5" customHeight="1">
      <c r="F106" s="2"/>
      <c r="G106" s="2"/>
      <c r="H106" s="2"/>
      <c r="I106" s="2"/>
      <c r="L106" s="2"/>
    </row>
    <row r="107" spans="6:12" ht="19.5" customHeight="1">
      <c r="F107" s="2"/>
      <c r="G107" s="2"/>
      <c r="H107" s="2"/>
      <c r="I107" s="2"/>
      <c r="L107" s="2"/>
    </row>
    <row r="108" spans="6:12" ht="19.5" customHeight="1">
      <c r="F108" s="2"/>
      <c r="G108" s="2"/>
      <c r="H108" s="2"/>
      <c r="I108" s="2"/>
      <c r="L108" s="2"/>
    </row>
    <row r="109" spans="6:12" ht="19.5" customHeight="1">
      <c r="F109" s="2"/>
      <c r="G109" s="2"/>
      <c r="H109" s="2"/>
      <c r="I109" s="2"/>
      <c r="L109" s="2"/>
    </row>
    <row r="110" spans="6:12" ht="19.5" customHeight="1">
      <c r="F110" s="2"/>
      <c r="G110" s="2"/>
      <c r="H110" s="2"/>
      <c r="I110" s="2"/>
      <c r="L110" s="2"/>
    </row>
    <row r="111" spans="6:12" ht="19.5" customHeight="1">
      <c r="F111" s="2"/>
      <c r="G111" s="2"/>
      <c r="H111" s="2"/>
      <c r="I111" s="2"/>
      <c r="L111" s="2"/>
    </row>
    <row r="112" spans="6:12" ht="19.5" customHeight="1">
      <c r="F112" s="2"/>
      <c r="G112" s="2"/>
      <c r="H112" s="2"/>
      <c r="I112" s="2"/>
      <c r="L112" s="2"/>
    </row>
    <row r="113" spans="6:12" ht="19.5" customHeight="1">
      <c r="F113" s="2"/>
      <c r="G113" s="2"/>
      <c r="H113" s="2"/>
      <c r="I113" s="2"/>
      <c r="L113" s="2"/>
    </row>
    <row r="114" spans="6:12" ht="19.5" customHeight="1">
      <c r="F114" s="2"/>
      <c r="G114" s="2"/>
      <c r="H114" s="2"/>
      <c r="I114" s="2"/>
      <c r="L114" s="2"/>
    </row>
    <row r="115" spans="6:12" ht="19.5" customHeight="1">
      <c r="F115" s="2"/>
      <c r="G115" s="2"/>
      <c r="H115" s="2"/>
      <c r="I115" s="2"/>
      <c r="L115" s="2"/>
    </row>
    <row r="116" spans="6:12" ht="19.5" customHeight="1">
      <c r="F116" s="2"/>
      <c r="G116" s="2"/>
      <c r="H116" s="2"/>
      <c r="I116" s="2"/>
      <c r="L116" s="2"/>
    </row>
    <row r="117" spans="6:12" ht="19.5" customHeight="1">
      <c r="F117" s="2"/>
      <c r="G117" s="2"/>
      <c r="H117" s="2"/>
      <c r="I117" s="2"/>
      <c r="L117" s="2"/>
    </row>
    <row r="118" spans="6:12" ht="19.5" customHeight="1">
      <c r="F118" s="2"/>
      <c r="G118" s="2"/>
      <c r="H118" s="2"/>
      <c r="I118" s="2"/>
      <c r="L118" s="2"/>
    </row>
    <row r="119" spans="6:12" ht="19.5" customHeight="1">
      <c r="F119" s="2"/>
      <c r="G119" s="2"/>
      <c r="H119" s="2"/>
      <c r="I119" s="2"/>
      <c r="L119" s="2"/>
    </row>
    <row r="120" spans="6:12" ht="19.5" customHeight="1">
      <c r="F120" s="2"/>
      <c r="G120" s="2"/>
      <c r="H120" s="2"/>
      <c r="I120" s="2"/>
      <c r="L120" s="2"/>
    </row>
    <row r="121" spans="6:12" ht="19.5" customHeight="1">
      <c r="F121" s="2"/>
      <c r="G121" s="2"/>
      <c r="H121" s="2"/>
      <c r="I121" s="2"/>
      <c r="L121" s="2"/>
    </row>
    <row r="122" spans="6:12" ht="19.5" customHeight="1">
      <c r="F122" s="2"/>
      <c r="G122" s="2"/>
      <c r="H122" s="2"/>
      <c r="I122" s="2"/>
      <c r="L122" s="2"/>
    </row>
    <row r="123" spans="6:12" ht="19.5" customHeight="1">
      <c r="F123" s="2"/>
      <c r="G123" s="2"/>
      <c r="H123" s="2"/>
      <c r="I123" s="2"/>
      <c r="L123" s="2"/>
    </row>
    <row r="124" spans="6:12" ht="19.5" customHeight="1">
      <c r="F124" s="2"/>
      <c r="G124" s="2"/>
      <c r="H124" s="2"/>
      <c r="I124" s="2"/>
      <c r="L124" s="2"/>
    </row>
    <row r="125" spans="6:12" ht="19.5" customHeight="1">
      <c r="F125" s="2"/>
      <c r="G125" s="2"/>
      <c r="H125" s="2"/>
      <c r="I125" s="2"/>
      <c r="L125" s="2"/>
    </row>
    <row r="126" spans="6:12" ht="19.5" customHeight="1">
      <c r="F126" s="2"/>
      <c r="G126" s="2"/>
      <c r="H126" s="2"/>
      <c r="I126" s="2"/>
      <c r="L126" s="2"/>
    </row>
    <row r="127" spans="6:12" ht="19.5" customHeight="1">
      <c r="F127" s="2"/>
      <c r="G127" s="2"/>
      <c r="H127" s="2"/>
      <c r="I127" s="2"/>
      <c r="L127" s="2"/>
    </row>
    <row r="128" spans="6:12" ht="19.5" customHeight="1">
      <c r="F128" s="2"/>
      <c r="G128" s="2"/>
      <c r="H128" s="2"/>
      <c r="I128" s="2"/>
      <c r="L128" s="2"/>
    </row>
  </sheetData>
  <sheetProtection/>
  <mergeCells count="42">
    <mergeCell ref="Z5:Z9"/>
    <mergeCell ref="W6:X7"/>
    <mergeCell ref="W8:W9"/>
    <mergeCell ref="X8:X9"/>
    <mergeCell ref="N5:Y5"/>
    <mergeCell ref="Q6:R7"/>
    <mergeCell ref="T8:T9"/>
    <mergeCell ref="O6:P7"/>
    <mergeCell ref="U6:V7"/>
    <mergeCell ref="Y6:Y9"/>
    <mergeCell ref="Q8:Q9"/>
    <mergeCell ref="H6:I7"/>
    <mergeCell ref="H8:H9"/>
    <mergeCell ref="I8:I9"/>
    <mergeCell ref="L8:M8"/>
    <mergeCell ref="J8:J9"/>
    <mergeCell ref="K8:K9"/>
    <mergeCell ref="U8:U9"/>
    <mergeCell ref="V8:V9"/>
    <mergeCell ref="J6:N6"/>
    <mergeCell ref="L7:N7"/>
    <mergeCell ref="R8:R9"/>
    <mergeCell ref="S8:S9"/>
    <mergeCell ref="S6:T7"/>
    <mergeCell ref="J7:K7"/>
    <mergeCell ref="O8:O9"/>
    <mergeCell ref="P8:P9"/>
    <mergeCell ref="A5:A7"/>
    <mergeCell ref="E6:E9"/>
    <mergeCell ref="F6:G7"/>
    <mergeCell ref="F8:F9"/>
    <mergeCell ref="G8:G9"/>
    <mergeCell ref="E5:M5"/>
    <mergeCell ref="A8:A9"/>
    <mergeCell ref="B5:C7"/>
    <mergeCell ref="B8:C9"/>
    <mergeCell ref="D5:D9"/>
    <mergeCell ref="N2:Z2"/>
    <mergeCell ref="Y4:Z4"/>
    <mergeCell ref="A2:M2"/>
    <mergeCell ref="N3:Z3"/>
    <mergeCell ref="A3:M3"/>
  </mergeCells>
  <printOptions/>
  <pageMargins left="0.5905511811023623" right="1.299212598425197" top="0.36" bottom="0.46" header="0.2" footer="0.2"/>
  <pageSetup horizontalDpi="600" verticalDpi="600" orientation="portrait" paperSize="9" scale="99" r:id="rId1"/>
  <colBreaks count="2" manualBreakCount="2">
    <brk id="13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SheetLayoutView="100" zoomScalePageLayoutView="0" workbookViewId="0" topLeftCell="A3">
      <selection activeCell="D37" sqref="D37"/>
    </sheetView>
  </sheetViews>
  <sheetFormatPr defaultColWidth="9.33203125" defaultRowHeight="12"/>
  <cols>
    <col min="1" max="1" width="11.33203125" style="108" customWidth="1"/>
    <col min="2" max="2" width="3.33203125" style="0" customWidth="1"/>
    <col min="3" max="3" width="6.83203125" style="0" customWidth="1"/>
    <col min="4" max="4" width="8.33203125" style="0" customWidth="1"/>
    <col min="5" max="5" width="8.5" style="0" customWidth="1"/>
    <col min="6" max="7" width="7.33203125" style="0" customWidth="1"/>
    <col min="8" max="11" width="7.83203125" style="0" customWidth="1"/>
    <col min="12" max="12" width="7.33203125" style="0" customWidth="1"/>
    <col min="13" max="13" width="7.83203125" style="0" customWidth="1"/>
    <col min="14" max="14" width="7.5" style="0" customWidth="1"/>
    <col min="15" max="15" width="6.83203125" style="0" customWidth="1"/>
    <col min="16" max="16" width="6.5" style="0" customWidth="1"/>
    <col min="17" max="17" width="7.5" style="0" customWidth="1"/>
    <col min="18" max="18" width="7.33203125" style="0" customWidth="1"/>
    <col min="19" max="19" width="7.5" style="0" customWidth="1"/>
    <col min="20" max="20" width="7.33203125" style="0" customWidth="1"/>
    <col min="21" max="21" width="7.5" style="0" customWidth="1"/>
    <col min="22" max="22" width="6.33203125" style="0" customWidth="1"/>
    <col min="23" max="23" width="5.16015625" style="0" customWidth="1"/>
    <col min="24" max="24" width="5" style="0" customWidth="1"/>
    <col min="25" max="25" width="7.66015625" style="0" customWidth="1"/>
    <col min="26" max="26" width="6.33203125" style="0" customWidth="1"/>
    <col min="27" max="27" width="5" style="0" customWidth="1"/>
    <col min="28" max="28" width="6.66015625" style="0" customWidth="1"/>
  </cols>
  <sheetData>
    <row r="1" spans="1:28" s="121" customFormat="1" ht="15.75" customHeight="1">
      <c r="A1" s="21" t="s">
        <v>161</v>
      </c>
      <c r="B1" s="120"/>
      <c r="G1" s="122"/>
      <c r="H1" s="122"/>
      <c r="I1" s="122"/>
      <c r="J1" s="122"/>
      <c r="K1" s="122"/>
      <c r="N1" s="7"/>
      <c r="P1" s="116"/>
      <c r="AB1" s="61" t="s">
        <v>162</v>
      </c>
    </row>
    <row r="2" spans="1:28" s="16" customFormat="1" ht="19.5" customHeight="1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11" t="s">
        <v>50</v>
      </c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28" s="2" customFormat="1" ht="19.5" customHeight="1">
      <c r="A3" s="129" t="s">
        <v>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6"/>
      <c r="O3" s="16"/>
      <c r="P3" s="127" t="s">
        <v>51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214"/>
      <c r="AB3" s="214"/>
    </row>
    <row r="4" spans="1:28" s="2" customFormat="1" ht="12" customHeight="1" thickBot="1">
      <c r="A4" s="21" t="s">
        <v>152</v>
      </c>
      <c r="B4" s="35"/>
      <c r="C4" s="6"/>
      <c r="D4" s="6"/>
      <c r="G4" s="3"/>
      <c r="H4" s="3"/>
      <c r="I4" s="3"/>
      <c r="J4" s="3"/>
      <c r="K4" s="3"/>
      <c r="N4" s="4"/>
      <c r="P4" s="4"/>
      <c r="AA4" s="128" t="s">
        <v>10</v>
      </c>
      <c r="AB4" s="128"/>
    </row>
    <row r="5" spans="1:28" s="41" customFormat="1" ht="15" customHeight="1">
      <c r="A5" s="130" t="s">
        <v>139</v>
      </c>
      <c r="B5" s="215" t="s">
        <v>79</v>
      </c>
      <c r="C5" s="216"/>
      <c r="D5" s="151" t="s">
        <v>58</v>
      </c>
      <c r="E5" s="141" t="s">
        <v>81</v>
      </c>
      <c r="F5" s="142"/>
      <c r="G5" s="142"/>
      <c r="H5" s="142"/>
      <c r="I5" s="142"/>
      <c r="J5" s="142"/>
      <c r="K5" s="142"/>
      <c r="L5" s="142"/>
      <c r="M5" s="142"/>
      <c r="N5" s="174" t="s">
        <v>82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75"/>
      <c r="AB5" s="168" t="s">
        <v>114</v>
      </c>
    </row>
    <row r="6" spans="1:28" s="41" customFormat="1" ht="15.75" customHeight="1">
      <c r="A6" s="131"/>
      <c r="B6" s="217"/>
      <c r="C6" s="218"/>
      <c r="D6" s="204"/>
      <c r="E6" s="132" t="s">
        <v>59</v>
      </c>
      <c r="F6" s="135" t="s">
        <v>60</v>
      </c>
      <c r="G6" s="181"/>
      <c r="H6" s="135" t="s">
        <v>61</v>
      </c>
      <c r="I6" s="181"/>
      <c r="J6" s="164" t="s">
        <v>80</v>
      </c>
      <c r="K6" s="199"/>
      <c r="L6" s="154" t="s">
        <v>83</v>
      </c>
      <c r="M6" s="202"/>
      <c r="N6" s="202"/>
      <c r="O6" s="202"/>
      <c r="P6" s="203"/>
      <c r="Q6" s="160" t="s">
        <v>87</v>
      </c>
      <c r="R6" s="192"/>
      <c r="S6" s="195" t="s">
        <v>88</v>
      </c>
      <c r="T6" s="196"/>
      <c r="U6" s="160" t="s">
        <v>89</v>
      </c>
      <c r="V6" s="192"/>
      <c r="W6" s="188" t="s">
        <v>90</v>
      </c>
      <c r="X6" s="189"/>
      <c r="Y6" s="160" t="s">
        <v>91</v>
      </c>
      <c r="Z6" s="192"/>
      <c r="AA6" s="173" t="s">
        <v>113</v>
      </c>
      <c r="AB6" s="206"/>
    </row>
    <row r="7" spans="1:28" s="41" customFormat="1" ht="35.25" customHeight="1">
      <c r="A7" s="131"/>
      <c r="B7" s="217"/>
      <c r="C7" s="218"/>
      <c r="D7" s="204"/>
      <c r="E7" s="207"/>
      <c r="F7" s="182"/>
      <c r="G7" s="183"/>
      <c r="H7" s="182"/>
      <c r="I7" s="183"/>
      <c r="J7" s="200"/>
      <c r="K7" s="201"/>
      <c r="L7" s="212" t="s">
        <v>84</v>
      </c>
      <c r="M7" s="213"/>
      <c r="N7" s="209" t="s">
        <v>85</v>
      </c>
      <c r="O7" s="158"/>
      <c r="P7" s="159"/>
      <c r="Q7" s="193"/>
      <c r="R7" s="194"/>
      <c r="S7" s="197"/>
      <c r="T7" s="198"/>
      <c r="U7" s="193"/>
      <c r="V7" s="194"/>
      <c r="W7" s="190"/>
      <c r="X7" s="191"/>
      <c r="Y7" s="193"/>
      <c r="Z7" s="194"/>
      <c r="AA7" s="204"/>
      <c r="AB7" s="206"/>
    </row>
    <row r="8" spans="1:28" s="47" customFormat="1" ht="30" customHeight="1">
      <c r="A8" s="143" t="s">
        <v>140</v>
      </c>
      <c r="B8" s="184" t="s">
        <v>16</v>
      </c>
      <c r="C8" s="148"/>
      <c r="D8" s="204"/>
      <c r="E8" s="207"/>
      <c r="F8" s="139" t="s">
        <v>92</v>
      </c>
      <c r="G8" s="139" t="s">
        <v>112</v>
      </c>
      <c r="H8" s="139" t="s">
        <v>38</v>
      </c>
      <c r="I8" s="139" t="s">
        <v>39</v>
      </c>
      <c r="J8" s="139" t="s">
        <v>38</v>
      </c>
      <c r="K8" s="139" t="s">
        <v>39</v>
      </c>
      <c r="L8" s="139" t="s">
        <v>92</v>
      </c>
      <c r="M8" s="139" t="s">
        <v>39</v>
      </c>
      <c r="N8" s="210" t="s">
        <v>19</v>
      </c>
      <c r="O8" s="203"/>
      <c r="P8" s="89" t="s">
        <v>86</v>
      </c>
      <c r="Q8" s="186" t="s">
        <v>38</v>
      </c>
      <c r="R8" s="186" t="s">
        <v>93</v>
      </c>
      <c r="S8" s="186" t="s">
        <v>38</v>
      </c>
      <c r="T8" s="186" t="s">
        <v>93</v>
      </c>
      <c r="U8" s="186" t="s">
        <v>38</v>
      </c>
      <c r="V8" s="186" t="s">
        <v>115</v>
      </c>
      <c r="W8" s="186" t="s">
        <v>38</v>
      </c>
      <c r="X8" s="186" t="s">
        <v>93</v>
      </c>
      <c r="Y8" s="186" t="s">
        <v>92</v>
      </c>
      <c r="Z8" s="186" t="s">
        <v>115</v>
      </c>
      <c r="AA8" s="204"/>
      <c r="AB8" s="206"/>
    </row>
    <row r="9" spans="1:28" s="47" customFormat="1" ht="23.25" customHeight="1">
      <c r="A9" s="144"/>
      <c r="B9" s="185"/>
      <c r="C9" s="150"/>
      <c r="D9" s="205"/>
      <c r="E9" s="208"/>
      <c r="F9" s="180"/>
      <c r="G9" s="180"/>
      <c r="H9" s="180"/>
      <c r="I9" s="180"/>
      <c r="J9" s="180"/>
      <c r="K9" s="180"/>
      <c r="L9" s="180"/>
      <c r="M9" s="180"/>
      <c r="N9" s="91" t="s">
        <v>41</v>
      </c>
      <c r="O9" s="90" t="s">
        <v>42</v>
      </c>
      <c r="P9" s="91" t="s">
        <v>116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205"/>
      <c r="AB9" s="193"/>
    </row>
    <row r="10" spans="1:28" s="2" customFormat="1" ht="12.75" customHeight="1" hidden="1">
      <c r="A10" s="87" t="s">
        <v>153</v>
      </c>
      <c r="B10" s="55" t="s">
        <v>0</v>
      </c>
      <c r="C10" s="48" t="s">
        <v>3</v>
      </c>
      <c r="D10" s="99">
        <v>287344</v>
      </c>
      <c r="E10" s="99">
        <v>283795</v>
      </c>
      <c r="F10" s="99">
        <v>84</v>
      </c>
      <c r="G10" s="99">
        <v>137</v>
      </c>
      <c r="H10" s="99">
        <v>5854</v>
      </c>
      <c r="I10" s="99">
        <v>2735</v>
      </c>
      <c r="J10" s="99">
        <v>26781</v>
      </c>
      <c r="K10" s="99">
        <v>13834</v>
      </c>
      <c r="L10" s="99">
        <v>17680</v>
      </c>
      <c r="M10" s="99">
        <v>4758</v>
      </c>
      <c r="N10" s="99">
        <v>9026</v>
      </c>
      <c r="O10" s="99">
        <v>1127</v>
      </c>
      <c r="P10" s="99">
        <v>1009</v>
      </c>
      <c r="Q10" s="99">
        <v>20214</v>
      </c>
      <c r="R10" s="99">
        <v>10765</v>
      </c>
      <c r="S10" s="99">
        <v>54624</v>
      </c>
      <c r="T10" s="99">
        <v>15680</v>
      </c>
      <c r="U10" s="99">
        <v>36449</v>
      </c>
      <c r="V10" s="99">
        <v>7131</v>
      </c>
      <c r="W10" s="99">
        <v>726</v>
      </c>
      <c r="X10" s="99">
        <v>242</v>
      </c>
      <c r="Y10" s="99">
        <v>45997</v>
      </c>
      <c r="Z10" s="99">
        <v>8100</v>
      </c>
      <c r="AA10" s="99">
        <v>842</v>
      </c>
      <c r="AB10" s="99">
        <v>3549</v>
      </c>
    </row>
    <row r="11" spans="1:28" s="2" customFormat="1" ht="12.75" customHeight="1" hidden="1">
      <c r="A11" s="87" t="s">
        <v>154</v>
      </c>
      <c r="B11" s="34" t="s">
        <v>1</v>
      </c>
      <c r="C11" s="49" t="s">
        <v>14</v>
      </c>
      <c r="D11" s="100">
        <v>148242</v>
      </c>
      <c r="E11" s="101">
        <v>147654</v>
      </c>
      <c r="F11" s="101">
        <v>60</v>
      </c>
      <c r="G11" s="101">
        <v>91</v>
      </c>
      <c r="H11" s="101">
        <v>3638</v>
      </c>
      <c r="I11" s="101">
        <v>1413</v>
      </c>
      <c r="J11" s="101">
        <v>13345</v>
      </c>
      <c r="K11" s="101">
        <v>7052</v>
      </c>
      <c r="L11" s="101">
        <v>9468</v>
      </c>
      <c r="M11" s="101">
        <v>2712</v>
      </c>
      <c r="N11" s="101">
        <v>4776</v>
      </c>
      <c r="O11" s="101">
        <v>603</v>
      </c>
      <c r="P11" s="101">
        <v>161</v>
      </c>
      <c r="Q11" s="101">
        <v>10889</v>
      </c>
      <c r="R11" s="101">
        <v>5715</v>
      </c>
      <c r="S11" s="101">
        <v>30633</v>
      </c>
      <c r="T11" s="101">
        <v>9399</v>
      </c>
      <c r="U11" s="101">
        <v>19814</v>
      </c>
      <c r="V11" s="101">
        <v>4278</v>
      </c>
      <c r="W11" s="101">
        <v>466</v>
      </c>
      <c r="X11" s="101">
        <v>170</v>
      </c>
      <c r="Y11" s="101">
        <v>19612</v>
      </c>
      <c r="Z11" s="101">
        <v>2962</v>
      </c>
      <c r="AA11" s="101">
        <v>397</v>
      </c>
      <c r="AB11" s="101">
        <v>588</v>
      </c>
    </row>
    <row r="12" spans="1:28" s="2" customFormat="1" ht="12.75" customHeight="1" hidden="1">
      <c r="A12" s="93"/>
      <c r="B12" s="34" t="s">
        <v>2</v>
      </c>
      <c r="C12" s="50" t="s">
        <v>5</v>
      </c>
      <c r="D12" s="101">
        <v>139102</v>
      </c>
      <c r="E12" s="101">
        <v>136141</v>
      </c>
      <c r="F12" s="101">
        <v>24</v>
      </c>
      <c r="G12" s="101">
        <v>46</v>
      </c>
      <c r="H12" s="101">
        <v>2216</v>
      </c>
      <c r="I12" s="101">
        <v>1322</v>
      </c>
      <c r="J12" s="101">
        <v>13436</v>
      </c>
      <c r="K12" s="101">
        <v>6782</v>
      </c>
      <c r="L12" s="101">
        <v>8212</v>
      </c>
      <c r="M12" s="101">
        <v>2046</v>
      </c>
      <c r="N12" s="101">
        <v>4250</v>
      </c>
      <c r="O12" s="101">
        <v>524</v>
      </c>
      <c r="P12" s="101">
        <v>848</v>
      </c>
      <c r="Q12" s="101">
        <v>9325</v>
      </c>
      <c r="R12" s="101">
        <v>5050</v>
      </c>
      <c r="S12" s="101">
        <v>23991</v>
      </c>
      <c r="T12" s="101">
        <v>6281</v>
      </c>
      <c r="U12" s="101">
        <v>16635</v>
      </c>
      <c r="V12" s="101">
        <v>2853</v>
      </c>
      <c r="W12" s="101">
        <v>260</v>
      </c>
      <c r="X12" s="101">
        <v>72</v>
      </c>
      <c r="Y12" s="101">
        <v>26385</v>
      </c>
      <c r="Z12" s="101">
        <v>5138</v>
      </c>
      <c r="AA12" s="101">
        <v>445</v>
      </c>
      <c r="AB12" s="101">
        <v>2961</v>
      </c>
    </row>
    <row r="13" spans="1:28" s="30" customFormat="1" ht="12.75" customHeight="1">
      <c r="A13" s="87" t="s">
        <v>157</v>
      </c>
      <c r="B13" s="55" t="s">
        <v>0</v>
      </c>
      <c r="C13" s="45" t="s">
        <v>3</v>
      </c>
      <c r="D13" s="99">
        <v>288373</v>
      </c>
      <c r="E13" s="99">
        <v>285235</v>
      </c>
      <c r="F13" s="99">
        <v>663</v>
      </c>
      <c r="G13" s="99">
        <v>422</v>
      </c>
      <c r="H13" s="99">
        <v>6223</v>
      </c>
      <c r="I13" s="99">
        <v>2959</v>
      </c>
      <c r="J13" s="99">
        <v>30223</v>
      </c>
      <c r="K13" s="99">
        <v>15997</v>
      </c>
      <c r="L13" s="99">
        <v>17549</v>
      </c>
      <c r="M13" s="99">
        <v>4557</v>
      </c>
      <c r="N13" s="99">
        <v>8838</v>
      </c>
      <c r="O13" s="99">
        <v>1042</v>
      </c>
      <c r="P13" s="99">
        <v>1242</v>
      </c>
      <c r="Q13" s="99">
        <v>19682</v>
      </c>
      <c r="R13" s="99">
        <v>11200</v>
      </c>
      <c r="S13" s="99">
        <v>54142</v>
      </c>
      <c r="T13" s="99">
        <v>16148</v>
      </c>
      <c r="U13" s="99">
        <v>34943</v>
      </c>
      <c r="V13" s="99">
        <v>6975</v>
      </c>
      <c r="W13" s="99">
        <v>672</v>
      </c>
      <c r="X13" s="99">
        <v>229</v>
      </c>
      <c r="Y13" s="99">
        <v>43298</v>
      </c>
      <c r="Z13" s="99">
        <v>7496</v>
      </c>
      <c r="AA13" s="99">
        <v>735</v>
      </c>
      <c r="AB13" s="99">
        <v>3138</v>
      </c>
    </row>
    <row r="14" spans="1:28" s="30" customFormat="1" ht="12.75" customHeight="1">
      <c r="A14" s="87" t="s">
        <v>158</v>
      </c>
      <c r="B14" s="34" t="s">
        <v>1</v>
      </c>
      <c r="C14" s="43" t="s">
        <v>14</v>
      </c>
      <c r="D14" s="100">
        <v>147831</v>
      </c>
      <c r="E14" s="100">
        <v>147324</v>
      </c>
      <c r="F14" s="100">
        <v>453</v>
      </c>
      <c r="G14" s="102">
        <v>283</v>
      </c>
      <c r="H14" s="102">
        <v>3647</v>
      </c>
      <c r="I14" s="102">
        <v>1552</v>
      </c>
      <c r="J14" s="102">
        <v>14882</v>
      </c>
      <c r="K14" s="102">
        <v>8136</v>
      </c>
      <c r="L14" s="102">
        <v>9410</v>
      </c>
      <c r="M14" s="102">
        <v>2632</v>
      </c>
      <c r="N14" s="102">
        <v>4680</v>
      </c>
      <c r="O14" s="102">
        <v>573</v>
      </c>
      <c r="P14" s="102">
        <v>197</v>
      </c>
      <c r="Q14" s="102">
        <v>10570</v>
      </c>
      <c r="R14" s="102">
        <v>5978</v>
      </c>
      <c r="S14" s="102">
        <v>30234</v>
      </c>
      <c r="T14" s="102">
        <v>9636</v>
      </c>
      <c r="U14" s="102">
        <v>18730</v>
      </c>
      <c r="V14" s="102">
        <v>4150</v>
      </c>
      <c r="W14" s="102">
        <v>423</v>
      </c>
      <c r="X14" s="102">
        <v>160</v>
      </c>
      <c r="Y14" s="102">
        <v>18012</v>
      </c>
      <c r="Z14" s="102">
        <v>2648</v>
      </c>
      <c r="AA14" s="102">
        <v>338</v>
      </c>
      <c r="AB14" s="102">
        <v>507</v>
      </c>
    </row>
    <row r="15" spans="1:28" s="30" customFormat="1" ht="12.75" customHeight="1">
      <c r="A15" s="93"/>
      <c r="B15" s="34" t="s">
        <v>2</v>
      </c>
      <c r="C15" s="44" t="s">
        <v>5</v>
      </c>
      <c r="D15" s="100">
        <v>140542</v>
      </c>
      <c r="E15" s="100">
        <v>137911</v>
      </c>
      <c r="F15" s="100">
        <v>210</v>
      </c>
      <c r="G15" s="102">
        <v>139</v>
      </c>
      <c r="H15" s="102">
        <v>2576</v>
      </c>
      <c r="I15" s="102">
        <v>1407</v>
      </c>
      <c r="J15" s="102">
        <v>15341</v>
      </c>
      <c r="K15" s="102">
        <v>7861</v>
      </c>
      <c r="L15" s="102">
        <v>8139</v>
      </c>
      <c r="M15" s="102">
        <v>1925</v>
      </c>
      <c r="N15" s="102">
        <v>4158</v>
      </c>
      <c r="O15" s="102">
        <v>469</v>
      </c>
      <c r="P15" s="102">
        <v>1045</v>
      </c>
      <c r="Q15" s="102">
        <v>9112</v>
      </c>
      <c r="R15" s="102">
        <v>5222</v>
      </c>
      <c r="S15" s="102">
        <v>23908</v>
      </c>
      <c r="T15" s="102">
        <v>6512</v>
      </c>
      <c r="U15" s="102">
        <v>16213</v>
      </c>
      <c r="V15" s="102">
        <v>2825</v>
      </c>
      <c r="W15" s="102">
        <v>249</v>
      </c>
      <c r="X15" s="102">
        <v>69</v>
      </c>
      <c r="Y15" s="102">
        <v>25286</v>
      </c>
      <c r="Z15" s="102">
        <v>4848</v>
      </c>
      <c r="AA15" s="102">
        <v>397</v>
      </c>
      <c r="AB15" s="102">
        <v>2631</v>
      </c>
    </row>
    <row r="16" spans="1:28" s="30" customFormat="1" ht="12.75" customHeight="1">
      <c r="A16" s="117" t="s">
        <v>159</v>
      </c>
      <c r="B16" s="56" t="s">
        <v>0</v>
      </c>
      <c r="C16" s="119" t="s">
        <v>3</v>
      </c>
      <c r="D16" s="99">
        <v>288801</v>
      </c>
      <c r="E16" s="99">
        <v>285840</v>
      </c>
      <c r="F16" s="99">
        <v>712</v>
      </c>
      <c r="G16" s="99">
        <v>450</v>
      </c>
      <c r="H16" s="99">
        <v>6667</v>
      </c>
      <c r="I16" s="99">
        <v>3167</v>
      </c>
      <c r="J16" s="99">
        <v>32822</v>
      </c>
      <c r="K16" s="99">
        <v>16547</v>
      </c>
      <c r="L16" s="99">
        <v>17480</v>
      </c>
      <c r="M16" s="99">
        <v>4519</v>
      </c>
      <c r="N16" s="99">
        <v>8775</v>
      </c>
      <c r="O16" s="99">
        <v>982</v>
      </c>
      <c r="P16" s="99">
        <v>1360</v>
      </c>
      <c r="Q16" s="99">
        <v>19187</v>
      </c>
      <c r="R16" s="99">
        <v>11042</v>
      </c>
      <c r="S16" s="99">
        <v>54065</v>
      </c>
      <c r="T16" s="99">
        <v>16037</v>
      </c>
      <c r="U16" s="99">
        <v>34437</v>
      </c>
      <c r="V16" s="99">
        <v>7064</v>
      </c>
      <c r="W16" s="99">
        <v>646</v>
      </c>
      <c r="X16" s="99">
        <v>216</v>
      </c>
      <c r="Y16" s="99">
        <v>41915</v>
      </c>
      <c r="Z16" s="99">
        <v>7068</v>
      </c>
      <c r="AA16" s="99">
        <v>682</v>
      </c>
      <c r="AB16" s="99">
        <v>2961</v>
      </c>
    </row>
    <row r="17" spans="1:28" s="30" customFormat="1" ht="12.75" customHeight="1">
      <c r="A17" s="118" t="s">
        <v>44</v>
      </c>
      <c r="B17" s="58" t="s">
        <v>1</v>
      </c>
      <c r="C17" s="72" t="s">
        <v>4</v>
      </c>
      <c r="D17" s="100">
        <v>147686</v>
      </c>
      <c r="E17" s="100">
        <v>147224</v>
      </c>
      <c r="F17" s="100">
        <v>490</v>
      </c>
      <c r="G17" s="102">
        <v>295</v>
      </c>
      <c r="H17" s="102">
        <v>3857</v>
      </c>
      <c r="I17" s="102">
        <v>1659</v>
      </c>
      <c r="J17" s="102">
        <v>16109</v>
      </c>
      <c r="K17" s="102">
        <v>8348</v>
      </c>
      <c r="L17" s="102">
        <v>9388</v>
      </c>
      <c r="M17" s="102">
        <v>2645</v>
      </c>
      <c r="N17" s="102">
        <v>4596</v>
      </c>
      <c r="O17" s="102">
        <v>539</v>
      </c>
      <c r="P17" s="102">
        <v>206</v>
      </c>
      <c r="Q17" s="102">
        <v>10336</v>
      </c>
      <c r="R17" s="102">
        <v>5915</v>
      </c>
      <c r="S17" s="102">
        <v>30204</v>
      </c>
      <c r="T17" s="102">
        <v>9629</v>
      </c>
      <c r="U17" s="102">
        <v>18375</v>
      </c>
      <c r="V17" s="102">
        <v>4168</v>
      </c>
      <c r="W17" s="102">
        <v>398</v>
      </c>
      <c r="X17" s="102">
        <v>148</v>
      </c>
      <c r="Y17" s="102">
        <v>17195</v>
      </c>
      <c r="Z17" s="102">
        <v>2429</v>
      </c>
      <c r="AA17" s="102">
        <v>295</v>
      </c>
      <c r="AB17" s="102">
        <v>462</v>
      </c>
    </row>
    <row r="18" spans="1:28" s="30" customFormat="1" ht="12.75" customHeight="1">
      <c r="A18" s="112"/>
      <c r="B18" s="58" t="s">
        <v>2</v>
      </c>
      <c r="C18" s="73" t="s">
        <v>5</v>
      </c>
      <c r="D18" s="100">
        <v>141115</v>
      </c>
      <c r="E18" s="100">
        <v>138616</v>
      </c>
      <c r="F18" s="100">
        <v>222</v>
      </c>
      <c r="G18" s="102">
        <v>155</v>
      </c>
      <c r="H18" s="102">
        <v>2810</v>
      </c>
      <c r="I18" s="102">
        <v>1508</v>
      </c>
      <c r="J18" s="102">
        <v>16713</v>
      </c>
      <c r="K18" s="102">
        <v>8199</v>
      </c>
      <c r="L18" s="102">
        <v>8092</v>
      </c>
      <c r="M18" s="102">
        <v>1874</v>
      </c>
      <c r="N18" s="102">
        <v>4179</v>
      </c>
      <c r="O18" s="102">
        <v>443</v>
      </c>
      <c r="P18" s="102">
        <v>1154</v>
      </c>
      <c r="Q18" s="102">
        <v>8851</v>
      </c>
      <c r="R18" s="102">
        <v>5127</v>
      </c>
      <c r="S18" s="102">
        <v>23861</v>
      </c>
      <c r="T18" s="102">
        <v>6408</v>
      </c>
      <c r="U18" s="102">
        <v>16062</v>
      </c>
      <c r="V18" s="102">
        <v>2896</v>
      </c>
      <c r="W18" s="102">
        <v>248</v>
      </c>
      <c r="X18" s="102">
        <v>68</v>
      </c>
      <c r="Y18" s="102">
        <v>24720</v>
      </c>
      <c r="Z18" s="102">
        <v>4639</v>
      </c>
      <c r="AA18" s="102">
        <v>387</v>
      </c>
      <c r="AB18" s="102">
        <v>2499</v>
      </c>
    </row>
    <row r="19" spans="1:28" s="30" customFormat="1" ht="12.75" customHeight="1">
      <c r="A19" s="87" t="s">
        <v>160</v>
      </c>
      <c r="B19" s="56" t="s">
        <v>0</v>
      </c>
      <c r="C19" s="119" t="s">
        <v>3</v>
      </c>
      <c r="D19" s="99">
        <v>288825</v>
      </c>
      <c r="E19" s="99">
        <v>286060</v>
      </c>
      <c r="F19" s="99">
        <v>758</v>
      </c>
      <c r="G19" s="99">
        <v>476</v>
      </c>
      <c r="H19" s="99">
        <v>7092</v>
      </c>
      <c r="I19" s="99">
        <v>3354</v>
      </c>
      <c r="J19" s="99">
        <v>34381</v>
      </c>
      <c r="K19" s="99">
        <v>17781</v>
      </c>
      <c r="L19" s="99">
        <v>17319</v>
      </c>
      <c r="M19" s="99">
        <v>4549</v>
      </c>
      <c r="N19" s="99">
        <v>8718</v>
      </c>
      <c r="O19" s="99">
        <v>954</v>
      </c>
      <c r="P19" s="99">
        <v>1550</v>
      </c>
      <c r="Q19" s="99">
        <v>19040</v>
      </c>
      <c r="R19" s="99">
        <v>10650</v>
      </c>
      <c r="S19" s="99">
        <v>54084</v>
      </c>
      <c r="T19" s="99">
        <v>15803</v>
      </c>
      <c r="U19" s="99">
        <v>34058</v>
      </c>
      <c r="V19" s="99">
        <v>6646</v>
      </c>
      <c r="W19" s="99">
        <v>627</v>
      </c>
      <c r="X19" s="99">
        <v>211</v>
      </c>
      <c r="Y19" s="99">
        <v>40598</v>
      </c>
      <c r="Z19" s="99">
        <v>6786</v>
      </c>
      <c r="AA19" s="99">
        <v>625</v>
      </c>
      <c r="AB19" s="99">
        <v>2765</v>
      </c>
    </row>
    <row r="20" spans="1:28" s="30" customFormat="1" ht="12.75" customHeight="1">
      <c r="A20" s="118" t="s">
        <v>55</v>
      </c>
      <c r="B20" s="58" t="s">
        <v>1</v>
      </c>
      <c r="C20" s="72" t="s">
        <v>4</v>
      </c>
      <c r="D20" s="100">
        <v>147426</v>
      </c>
      <c r="E20" s="100">
        <v>147011</v>
      </c>
      <c r="F20" s="100">
        <v>520</v>
      </c>
      <c r="G20" s="102">
        <v>307</v>
      </c>
      <c r="H20" s="102">
        <v>4055</v>
      </c>
      <c r="I20" s="102">
        <v>1772</v>
      </c>
      <c r="J20" s="102">
        <v>16750</v>
      </c>
      <c r="K20" s="102">
        <v>8936</v>
      </c>
      <c r="L20" s="102">
        <v>9378</v>
      </c>
      <c r="M20" s="102">
        <v>2629</v>
      </c>
      <c r="N20" s="102">
        <v>4531</v>
      </c>
      <c r="O20" s="102">
        <v>521</v>
      </c>
      <c r="P20" s="102">
        <v>255</v>
      </c>
      <c r="Q20" s="102">
        <v>10245</v>
      </c>
      <c r="R20" s="102">
        <v>5751</v>
      </c>
      <c r="S20" s="102">
        <v>30206</v>
      </c>
      <c r="T20" s="102">
        <v>9605</v>
      </c>
      <c r="U20" s="102">
        <v>18106</v>
      </c>
      <c r="V20" s="102">
        <v>3948</v>
      </c>
      <c r="W20" s="102">
        <v>383</v>
      </c>
      <c r="X20" s="102">
        <v>144</v>
      </c>
      <c r="Y20" s="102">
        <v>16431</v>
      </c>
      <c r="Z20" s="102">
        <v>2291</v>
      </c>
      <c r="AA20" s="102">
        <v>247</v>
      </c>
      <c r="AB20" s="102">
        <v>415</v>
      </c>
    </row>
    <row r="21" spans="1:28" s="30" customFormat="1" ht="12.75" customHeight="1">
      <c r="A21" s="112"/>
      <c r="B21" s="58" t="s">
        <v>2</v>
      </c>
      <c r="C21" s="73" t="s">
        <v>5</v>
      </c>
      <c r="D21" s="100">
        <v>141399</v>
      </c>
      <c r="E21" s="100">
        <v>139049</v>
      </c>
      <c r="F21" s="100">
        <v>238</v>
      </c>
      <c r="G21" s="102">
        <v>169</v>
      </c>
      <c r="H21" s="102">
        <v>3037</v>
      </c>
      <c r="I21" s="102">
        <v>1582</v>
      </c>
      <c r="J21" s="102">
        <v>17631</v>
      </c>
      <c r="K21" s="102">
        <v>8845</v>
      </c>
      <c r="L21" s="102">
        <v>7941</v>
      </c>
      <c r="M21" s="102">
        <v>1920</v>
      </c>
      <c r="N21" s="102">
        <v>4187</v>
      </c>
      <c r="O21" s="102">
        <v>433</v>
      </c>
      <c r="P21" s="102">
        <v>1295</v>
      </c>
      <c r="Q21" s="102">
        <v>8795</v>
      </c>
      <c r="R21" s="102">
        <v>4899</v>
      </c>
      <c r="S21" s="102">
        <v>23878</v>
      </c>
      <c r="T21" s="102">
        <v>6198</v>
      </c>
      <c r="U21" s="102">
        <v>15952</v>
      </c>
      <c r="V21" s="102">
        <v>2698</v>
      </c>
      <c r="W21" s="102">
        <v>244</v>
      </c>
      <c r="X21" s="102">
        <v>67</v>
      </c>
      <c r="Y21" s="102">
        <v>24167</v>
      </c>
      <c r="Z21" s="102">
        <v>4495</v>
      </c>
      <c r="AA21" s="102">
        <v>378</v>
      </c>
      <c r="AB21" s="102">
        <v>2350</v>
      </c>
    </row>
    <row r="22" spans="1:28" s="2" customFormat="1" ht="12.75" customHeight="1">
      <c r="A22" s="87" t="s">
        <v>165</v>
      </c>
      <c r="B22" s="55" t="s">
        <v>0</v>
      </c>
      <c r="C22" s="45" t="s">
        <v>3</v>
      </c>
      <c r="D22" s="99">
        <v>289525</v>
      </c>
      <c r="E22" s="99">
        <v>286982</v>
      </c>
      <c r="F22" s="99">
        <v>831</v>
      </c>
      <c r="G22" s="99">
        <v>482</v>
      </c>
      <c r="H22" s="99">
        <v>7636</v>
      </c>
      <c r="I22" s="99">
        <v>3430</v>
      </c>
      <c r="J22" s="99">
        <v>36535</v>
      </c>
      <c r="K22" s="99">
        <v>18027</v>
      </c>
      <c r="L22" s="99">
        <v>17399</v>
      </c>
      <c r="M22" s="99">
        <v>4472</v>
      </c>
      <c r="N22" s="99">
        <v>8702</v>
      </c>
      <c r="O22" s="99">
        <v>937</v>
      </c>
      <c r="P22" s="99">
        <v>1701</v>
      </c>
      <c r="Q22" s="99">
        <v>19174</v>
      </c>
      <c r="R22" s="99">
        <v>10159</v>
      </c>
      <c r="S22" s="99">
        <v>54289</v>
      </c>
      <c r="T22" s="99">
        <v>15794</v>
      </c>
      <c r="U22" s="99">
        <v>33706</v>
      </c>
      <c r="V22" s="99">
        <v>6556</v>
      </c>
      <c r="W22" s="99">
        <v>606</v>
      </c>
      <c r="X22" s="99">
        <v>207</v>
      </c>
      <c r="Y22" s="99">
        <v>39297</v>
      </c>
      <c r="Z22" s="99">
        <v>6459</v>
      </c>
      <c r="AA22" s="99">
        <v>583</v>
      </c>
      <c r="AB22" s="99">
        <v>2543</v>
      </c>
    </row>
    <row r="23" spans="1:28" s="2" customFormat="1" ht="12.75" customHeight="1">
      <c r="A23" s="87" t="s">
        <v>166</v>
      </c>
      <c r="B23" s="34" t="s">
        <v>1</v>
      </c>
      <c r="C23" s="43" t="s">
        <v>4</v>
      </c>
      <c r="D23" s="100">
        <v>147393</v>
      </c>
      <c r="E23" s="101">
        <v>147026</v>
      </c>
      <c r="F23" s="101">
        <v>561</v>
      </c>
      <c r="G23" s="101">
        <v>314</v>
      </c>
      <c r="H23" s="101">
        <v>4294</v>
      </c>
      <c r="I23" s="101">
        <v>1789</v>
      </c>
      <c r="J23" s="101">
        <v>17658</v>
      </c>
      <c r="K23" s="101">
        <v>9210</v>
      </c>
      <c r="L23" s="101">
        <v>9471</v>
      </c>
      <c r="M23" s="101">
        <v>2565</v>
      </c>
      <c r="N23" s="101">
        <v>4474</v>
      </c>
      <c r="O23" s="101">
        <v>512</v>
      </c>
      <c r="P23" s="101">
        <v>293</v>
      </c>
      <c r="Q23" s="101">
        <v>10279</v>
      </c>
      <c r="R23" s="101">
        <v>5517</v>
      </c>
      <c r="S23" s="101">
        <v>30191</v>
      </c>
      <c r="T23" s="101">
        <v>9710</v>
      </c>
      <c r="U23" s="101">
        <v>17791</v>
      </c>
      <c r="V23" s="101">
        <v>3852</v>
      </c>
      <c r="W23" s="101">
        <v>363</v>
      </c>
      <c r="X23" s="101">
        <v>141</v>
      </c>
      <c r="Y23" s="101">
        <v>15677</v>
      </c>
      <c r="Z23" s="101">
        <v>2149</v>
      </c>
      <c r="AA23" s="101">
        <v>215</v>
      </c>
      <c r="AB23" s="101">
        <v>367</v>
      </c>
    </row>
    <row r="24" spans="1:28" s="2" customFormat="1" ht="12.75" customHeight="1">
      <c r="A24" s="93"/>
      <c r="B24" s="34" t="s">
        <v>2</v>
      </c>
      <c r="C24" s="44" t="s">
        <v>5</v>
      </c>
      <c r="D24" s="101">
        <v>142132</v>
      </c>
      <c r="E24" s="101">
        <v>139956</v>
      </c>
      <c r="F24" s="101">
        <v>270</v>
      </c>
      <c r="G24" s="101">
        <v>168</v>
      </c>
      <c r="H24" s="101">
        <v>3342</v>
      </c>
      <c r="I24" s="101">
        <v>1641</v>
      </c>
      <c r="J24" s="101">
        <v>18877</v>
      </c>
      <c r="K24" s="101">
        <v>8817</v>
      </c>
      <c r="L24" s="101">
        <v>7928</v>
      </c>
      <c r="M24" s="101">
        <v>1907</v>
      </c>
      <c r="N24" s="101">
        <v>4228</v>
      </c>
      <c r="O24" s="101">
        <v>425</v>
      </c>
      <c r="P24" s="101">
        <v>1408</v>
      </c>
      <c r="Q24" s="101">
        <v>8895</v>
      </c>
      <c r="R24" s="101">
        <v>4642</v>
      </c>
      <c r="S24" s="101">
        <v>24098</v>
      </c>
      <c r="T24" s="101">
        <v>6084</v>
      </c>
      <c r="U24" s="101">
        <v>15915</v>
      </c>
      <c r="V24" s="101">
        <v>2704</v>
      </c>
      <c r="W24" s="101">
        <v>243</v>
      </c>
      <c r="X24" s="101">
        <v>66</v>
      </c>
      <c r="Y24" s="101">
        <v>23620</v>
      </c>
      <c r="Z24" s="101">
        <v>4310</v>
      </c>
      <c r="AA24" s="101">
        <v>368</v>
      </c>
      <c r="AB24" s="101">
        <v>2176</v>
      </c>
    </row>
    <row r="25" spans="1:28" s="30" customFormat="1" ht="12.75" customHeight="1">
      <c r="A25" s="117" t="s">
        <v>167</v>
      </c>
      <c r="B25" s="123" t="s">
        <v>0</v>
      </c>
      <c r="C25" s="124" t="s">
        <v>3</v>
      </c>
      <c r="D25" s="125">
        <v>289797</v>
      </c>
      <c r="E25" s="125">
        <v>287434</v>
      </c>
      <c r="F25" s="125">
        <v>876</v>
      </c>
      <c r="G25" s="125">
        <v>497</v>
      </c>
      <c r="H25" s="125">
        <v>8097</v>
      </c>
      <c r="I25" s="125">
        <v>3482</v>
      </c>
      <c r="J25" s="125">
        <v>38437</v>
      </c>
      <c r="K25" s="125">
        <v>18296</v>
      </c>
      <c r="L25" s="125">
        <v>17465</v>
      </c>
      <c r="M25" s="125">
        <v>4416</v>
      </c>
      <c r="N25" s="125">
        <v>8706</v>
      </c>
      <c r="O25" s="125">
        <v>906</v>
      </c>
      <c r="P25" s="125">
        <v>1813</v>
      </c>
      <c r="Q25" s="125">
        <v>19215</v>
      </c>
      <c r="R25" s="125">
        <v>9897</v>
      </c>
      <c r="S25" s="125">
        <v>54481</v>
      </c>
      <c r="T25" s="125">
        <v>15611</v>
      </c>
      <c r="U25" s="125">
        <v>33239</v>
      </c>
      <c r="V25" s="125">
        <v>6562</v>
      </c>
      <c r="W25" s="125">
        <v>585</v>
      </c>
      <c r="X25" s="125">
        <v>199</v>
      </c>
      <c r="Y25" s="125">
        <v>37972</v>
      </c>
      <c r="Z25" s="125">
        <v>6138</v>
      </c>
      <c r="AA25" s="125">
        <v>544</v>
      </c>
      <c r="AB25" s="125">
        <v>2363</v>
      </c>
    </row>
    <row r="26" spans="1:28" s="30" customFormat="1" ht="12.75" customHeight="1">
      <c r="A26" s="118" t="s">
        <v>168</v>
      </c>
      <c r="B26" s="58" t="s">
        <v>1</v>
      </c>
      <c r="C26" s="72" t="s">
        <v>4</v>
      </c>
      <c r="D26" s="31">
        <v>147256</v>
      </c>
      <c r="E26" s="31">
        <v>146924</v>
      </c>
      <c r="F26" s="31">
        <v>580</v>
      </c>
      <c r="G26" s="60">
        <v>326</v>
      </c>
      <c r="H26" s="60">
        <v>4508</v>
      </c>
      <c r="I26" s="60">
        <v>1806</v>
      </c>
      <c r="J26" s="60">
        <v>18566</v>
      </c>
      <c r="K26" s="60">
        <v>9386</v>
      </c>
      <c r="L26" s="60">
        <v>9488</v>
      </c>
      <c r="M26" s="60">
        <v>2532</v>
      </c>
      <c r="N26" s="60">
        <v>4421</v>
      </c>
      <c r="O26" s="60">
        <v>489</v>
      </c>
      <c r="P26" s="60">
        <v>311</v>
      </c>
      <c r="Q26" s="60">
        <v>10259</v>
      </c>
      <c r="R26" s="60">
        <v>5402</v>
      </c>
      <c r="S26" s="60">
        <v>30311</v>
      </c>
      <c r="T26" s="60">
        <v>9658</v>
      </c>
      <c r="U26" s="60">
        <v>17428</v>
      </c>
      <c r="V26" s="60">
        <v>3834</v>
      </c>
      <c r="W26" s="60">
        <v>345</v>
      </c>
      <c r="X26" s="60">
        <v>134</v>
      </c>
      <c r="Y26" s="60">
        <v>14966</v>
      </c>
      <c r="Z26" s="60">
        <v>1989</v>
      </c>
      <c r="AA26" s="60">
        <v>185</v>
      </c>
      <c r="AB26" s="60">
        <v>332</v>
      </c>
    </row>
    <row r="27" spans="1:28" s="30" customFormat="1" ht="12.75" customHeight="1">
      <c r="A27" s="112"/>
      <c r="B27" s="58" t="s">
        <v>2</v>
      </c>
      <c r="C27" s="73" t="s">
        <v>5</v>
      </c>
      <c r="D27" s="31">
        <v>142541</v>
      </c>
      <c r="E27" s="31">
        <v>140510</v>
      </c>
      <c r="F27" s="31">
        <v>296</v>
      </c>
      <c r="G27" s="60">
        <v>171</v>
      </c>
      <c r="H27" s="60">
        <v>3589</v>
      </c>
      <c r="I27" s="60">
        <v>1676</v>
      </c>
      <c r="J27" s="60">
        <v>19871</v>
      </c>
      <c r="K27" s="60">
        <v>8910</v>
      </c>
      <c r="L27" s="60">
        <v>7977</v>
      </c>
      <c r="M27" s="60">
        <v>1884</v>
      </c>
      <c r="N27" s="60">
        <v>4285</v>
      </c>
      <c r="O27" s="60">
        <v>417</v>
      </c>
      <c r="P27" s="60">
        <v>1502</v>
      </c>
      <c r="Q27" s="60">
        <v>8956</v>
      </c>
      <c r="R27" s="60">
        <v>4495</v>
      </c>
      <c r="S27" s="60">
        <v>24170</v>
      </c>
      <c r="T27" s="60">
        <v>5953</v>
      </c>
      <c r="U27" s="60">
        <v>15811</v>
      </c>
      <c r="V27" s="60">
        <v>2728</v>
      </c>
      <c r="W27" s="60">
        <v>240</v>
      </c>
      <c r="X27" s="60">
        <v>65</v>
      </c>
      <c r="Y27" s="60">
        <v>23006</v>
      </c>
      <c r="Z27" s="60">
        <v>4149</v>
      </c>
      <c r="AA27" s="60">
        <v>359</v>
      </c>
      <c r="AB27" s="60">
        <v>2031</v>
      </c>
    </row>
    <row r="28" spans="1:28" s="30" customFormat="1" ht="3" customHeight="1">
      <c r="A28" s="112"/>
      <c r="B28" s="74"/>
      <c r="C28" s="75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s="30" customFormat="1" ht="12.75" customHeight="1">
      <c r="A29" s="117" t="s">
        <v>169</v>
      </c>
      <c r="B29" s="56" t="s">
        <v>0</v>
      </c>
      <c r="C29" s="119" t="s">
        <v>3</v>
      </c>
      <c r="D29" s="126">
        <v>289659</v>
      </c>
      <c r="E29" s="126">
        <v>287478</v>
      </c>
      <c r="F29" s="126">
        <v>935</v>
      </c>
      <c r="G29" s="126">
        <v>509</v>
      </c>
      <c r="H29" s="126">
        <v>8526</v>
      </c>
      <c r="I29" s="126">
        <v>3579</v>
      </c>
      <c r="J29" s="126">
        <v>40350</v>
      </c>
      <c r="K29" s="126">
        <v>18249</v>
      </c>
      <c r="L29" s="126">
        <v>17526</v>
      </c>
      <c r="M29" s="126">
        <v>4375</v>
      </c>
      <c r="N29" s="126">
        <v>8672</v>
      </c>
      <c r="O29" s="126">
        <v>910</v>
      </c>
      <c r="P29" s="126">
        <v>1846</v>
      </c>
      <c r="Q29" s="126">
        <v>19333</v>
      </c>
      <c r="R29" s="126">
        <v>9890</v>
      </c>
      <c r="S29" s="126">
        <v>54541</v>
      </c>
      <c r="T29" s="126">
        <v>15422</v>
      </c>
      <c r="U29" s="126">
        <v>32857</v>
      </c>
      <c r="V29" s="126">
        <v>6176</v>
      </c>
      <c r="W29" s="126">
        <v>565</v>
      </c>
      <c r="X29" s="126">
        <v>193</v>
      </c>
      <c r="Y29" s="126">
        <v>36607</v>
      </c>
      <c r="Z29" s="126">
        <v>5928</v>
      </c>
      <c r="AA29" s="126">
        <v>489</v>
      </c>
      <c r="AB29" s="126">
        <v>2181</v>
      </c>
    </row>
    <row r="30" spans="1:28" s="30" customFormat="1" ht="12.75" customHeight="1">
      <c r="A30" s="118" t="s">
        <v>170</v>
      </c>
      <c r="B30" s="58" t="s">
        <v>1</v>
      </c>
      <c r="C30" s="72" t="s">
        <v>4</v>
      </c>
      <c r="D30" s="31">
        <v>146792</v>
      </c>
      <c r="E30" s="31">
        <v>146494</v>
      </c>
      <c r="F30" s="31">
        <v>614</v>
      </c>
      <c r="G30" s="60">
        <v>337</v>
      </c>
      <c r="H30" s="60">
        <v>4696</v>
      </c>
      <c r="I30" s="60">
        <v>1858</v>
      </c>
      <c r="J30" s="60">
        <v>19333</v>
      </c>
      <c r="K30" s="60">
        <v>9484</v>
      </c>
      <c r="L30" s="60">
        <v>9508</v>
      </c>
      <c r="M30" s="60">
        <v>2527</v>
      </c>
      <c r="N30" s="60">
        <v>4371</v>
      </c>
      <c r="O30" s="60">
        <v>478</v>
      </c>
      <c r="P30" s="60">
        <v>346</v>
      </c>
      <c r="Q30" s="60">
        <v>10335</v>
      </c>
      <c r="R30" s="60">
        <v>5418</v>
      </c>
      <c r="S30" s="60">
        <v>30315</v>
      </c>
      <c r="T30" s="60">
        <v>9524</v>
      </c>
      <c r="U30" s="60">
        <v>17064</v>
      </c>
      <c r="V30" s="60">
        <v>3557</v>
      </c>
      <c r="W30" s="60">
        <v>332</v>
      </c>
      <c r="X30" s="60">
        <v>128</v>
      </c>
      <c r="Y30" s="60">
        <v>14210</v>
      </c>
      <c r="Z30" s="60">
        <v>1900</v>
      </c>
      <c r="AA30" s="60">
        <v>159</v>
      </c>
      <c r="AB30" s="60">
        <v>298</v>
      </c>
    </row>
    <row r="31" spans="1:28" s="30" customFormat="1" ht="12.75" customHeight="1">
      <c r="A31" s="112"/>
      <c r="B31" s="58" t="s">
        <v>2</v>
      </c>
      <c r="C31" s="73" t="s">
        <v>5</v>
      </c>
      <c r="D31" s="31">
        <v>142867</v>
      </c>
      <c r="E31" s="31">
        <v>140984</v>
      </c>
      <c r="F31" s="31">
        <v>321</v>
      </c>
      <c r="G31" s="60">
        <v>172</v>
      </c>
      <c r="H31" s="60">
        <v>3830</v>
      </c>
      <c r="I31" s="60">
        <v>1721</v>
      </c>
      <c r="J31" s="60">
        <v>21017</v>
      </c>
      <c r="K31" s="60">
        <v>8765</v>
      </c>
      <c r="L31" s="60">
        <v>8018</v>
      </c>
      <c r="M31" s="60">
        <v>1848</v>
      </c>
      <c r="N31" s="60">
        <v>4301</v>
      </c>
      <c r="O31" s="60">
        <v>432</v>
      </c>
      <c r="P31" s="60">
        <v>1500</v>
      </c>
      <c r="Q31" s="60">
        <v>8998</v>
      </c>
      <c r="R31" s="60">
        <v>4472</v>
      </c>
      <c r="S31" s="60">
        <v>24226</v>
      </c>
      <c r="T31" s="60">
        <v>5898</v>
      </c>
      <c r="U31" s="60">
        <v>15793</v>
      </c>
      <c r="V31" s="60">
        <v>2619</v>
      </c>
      <c r="W31" s="60">
        <v>233</v>
      </c>
      <c r="X31" s="60">
        <v>65</v>
      </c>
      <c r="Y31" s="60">
        <v>22397</v>
      </c>
      <c r="Z31" s="60">
        <v>4028</v>
      </c>
      <c r="AA31" s="60">
        <v>330</v>
      </c>
      <c r="AB31" s="60">
        <v>1883</v>
      </c>
    </row>
    <row r="32" spans="1:28" s="30" customFormat="1" ht="3" customHeight="1">
      <c r="A32" s="112"/>
      <c r="B32" s="74"/>
      <c r="C32" s="7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s="30" customFormat="1" ht="12.75" customHeight="1">
      <c r="A33" s="117" t="s">
        <v>171</v>
      </c>
      <c r="B33" s="58" t="s">
        <v>0</v>
      </c>
      <c r="C33" s="71" t="s">
        <v>3</v>
      </c>
      <c r="D33" s="31">
        <v>289150</v>
      </c>
      <c r="E33" s="31">
        <v>287107</v>
      </c>
      <c r="F33" s="31">
        <v>980</v>
      </c>
      <c r="G33" s="31">
        <v>522</v>
      </c>
      <c r="H33" s="31">
        <v>8881</v>
      </c>
      <c r="I33" s="31">
        <v>3736</v>
      </c>
      <c r="J33" s="31">
        <v>42170</v>
      </c>
      <c r="K33" s="31">
        <v>18184</v>
      </c>
      <c r="L33" s="31">
        <v>17463</v>
      </c>
      <c r="M33" s="31">
        <v>4369</v>
      </c>
      <c r="N33" s="31">
        <v>8702</v>
      </c>
      <c r="O33" s="31">
        <v>913</v>
      </c>
      <c r="P33" s="31">
        <v>1831</v>
      </c>
      <c r="Q33" s="31">
        <v>19356</v>
      </c>
      <c r="R33" s="31">
        <v>9631</v>
      </c>
      <c r="S33" s="31">
        <v>54555</v>
      </c>
      <c r="T33" s="31">
        <v>15166</v>
      </c>
      <c r="U33" s="31">
        <v>32542</v>
      </c>
      <c r="V33" s="31">
        <v>6068</v>
      </c>
      <c r="W33" s="31">
        <v>544</v>
      </c>
      <c r="X33" s="31">
        <v>188</v>
      </c>
      <c r="Y33" s="31">
        <v>35263</v>
      </c>
      <c r="Z33" s="31">
        <v>5589</v>
      </c>
      <c r="AA33" s="31">
        <v>454</v>
      </c>
      <c r="AB33" s="31">
        <v>2043</v>
      </c>
    </row>
    <row r="34" spans="1:28" s="30" customFormat="1" ht="12.75" customHeight="1">
      <c r="A34" s="118" t="s">
        <v>172</v>
      </c>
      <c r="B34" s="58" t="s">
        <v>1</v>
      </c>
      <c r="C34" s="72" t="s">
        <v>4</v>
      </c>
      <c r="D34" s="31">
        <v>146202</v>
      </c>
      <c r="E34" s="31">
        <v>145931</v>
      </c>
      <c r="F34" s="31">
        <v>642</v>
      </c>
      <c r="G34" s="60">
        <v>348</v>
      </c>
      <c r="H34" s="60">
        <v>4842</v>
      </c>
      <c r="I34" s="60">
        <v>1953</v>
      </c>
      <c r="J34" s="60">
        <v>20124</v>
      </c>
      <c r="K34" s="60">
        <v>9550</v>
      </c>
      <c r="L34" s="60">
        <v>9458</v>
      </c>
      <c r="M34" s="60">
        <v>2536</v>
      </c>
      <c r="N34" s="60">
        <v>4322</v>
      </c>
      <c r="O34" s="60">
        <v>475</v>
      </c>
      <c r="P34" s="60">
        <v>361</v>
      </c>
      <c r="Q34" s="60">
        <v>10304</v>
      </c>
      <c r="R34" s="60">
        <v>5239</v>
      </c>
      <c r="S34" s="60">
        <v>30294</v>
      </c>
      <c r="T34" s="60">
        <v>9353</v>
      </c>
      <c r="U34" s="60">
        <v>16796</v>
      </c>
      <c r="V34" s="60">
        <v>3514</v>
      </c>
      <c r="W34" s="60">
        <v>315</v>
      </c>
      <c r="X34" s="60">
        <v>124</v>
      </c>
      <c r="Y34" s="60">
        <v>13490</v>
      </c>
      <c r="Z34" s="60">
        <v>1749</v>
      </c>
      <c r="AA34" s="60">
        <v>142</v>
      </c>
      <c r="AB34" s="60">
        <v>271</v>
      </c>
    </row>
    <row r="35" spans="1:28" s="30" customFormat="1" ht="12.75" customHeight="1">
      <c r="A35" s="112"/>
      <c r="B35" s="58" t="s">
        <v>2</v>
      </c>
      <c r="C35" s="73" t="s">
        <v>5</v>
      </c>
      <c r="D35" s="31">
        <v>142948</v>
      </c>
      <c r="E35" s="31">
        <v>141176</v>
      </c>
      <c r="F35" s="31">
        <v>338</v>
      </c>
      <c r="G35" s="60">
        <v>174</v>
      </c>
      <c r="H35" s="60">
        <v>4039</v>
      </c>
      <c r="I35" s="60">
        <v>1783</v>
      </c>
      <c r="J35" s="60">
        <v>22046</v>
      </c>
      <c r="K35" s="60">
        <v>8634</v>
      </c>
      <c r="L35" s="60">
        <v>8005</v>
      </c>
      <c r="M35" s="60">
        <v>1833</v>
      </c>
      <c r="N35" s="60">
        <v>4380</v>
      </c>
      <c r="O35" s="60">
        <v>438</v>
      </c>
      <c r="P35" s="60">
        <v>1470</v>
      </c>
      <c r="Q35" s="60">
        <v>9052</v>
      </c>
      <c r="R35" s="60">
        <v>4392</v>
      </c>
      <c r="S35" s="60">
        <v>24261</v>
      </c>
      <c r="T35" s="60">
        <v>5813</v>
      </c>
      <c r="U35" s="60">
        <v>15746</v>
      </c>
      <c r="V35" s="60">
        <v>2554</v>
      </c>
      <c r="W35" s="60">
        <v>229</v>
      </c>
      <c r="X35" s="60">
        <v>64</v>
      </c>
      <c r="Y35" s="60">
        <v>21773</v>
      </c>
      <c r="Z35" s="60">
        <v>3840</v>
      </c>
      <c r="AA35" s="60">
        <v>312</v>
      </c>
      <c r="AB35" s="60">
        <v>1772</v>
      </c>
    </row>
    <row r="36" spans="1:28" s="30" customFormat="1" ht="3" customHeight="1">
      <c r="A36" s="112"/>
      <c r="B36" s="74"/>
      <c r="C36" s="7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s="30" customFormat="1" ht="12.75" customHeight="1">
      <c r="A37" s="117"/>
      <c r="B37" s="58"/>
      <c r="C37" s="7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s="30" customFormat="1" ht="12.75" customHeight="1">
      <c r="A38" s="118"/>
      <c r="B38" s="58"/>
      <c r="C38" s="72"/>
      <c r="D38" s="31"/>
      <c r="E38" s="31"/>
      <c r="F38" s="3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s="30" customFormat="1" ht="12.75" customHeight="1">
      <c r="A39" s="112"/>
      <c r="B39" s="58"/>
      <c r="C39" s="73"/>
      <c r="D39" s="31"/>
      <c r="E39" s="31"/>
      <c r="F39" s="3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s="30" customFormat="1" ht="3" customHeight="1">
      <c r="A40" s="112"/>
      <c r="B40" s="74"/>
      <c r="C40" s="7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Z40" s="31"/>
      <c r="AA40" s="31"/>
      <c r="AB40" s="31"/>
    </row>
    <row r="41" spans="1:28" s="30" customFormat="1" ht="12.75" customHeight="1">
      <c r="A41" s="117"/>
      <c r="B41" s="58"/>
      <c r="C41" s="7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s="30" customFormat="1" ht="12.75" customHeight="1">
      <c r="A42" s="118"/>
      <c r="B42" s="58"/>
      <c r="C42" s="72"/>
      <c r="D42" s="31"/>
      <c r="E42" s="31"/>
      <c r="F42" s="3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s="30" customFormat="1" ht="12.75" customHeight="1">
      <c r="A43" s="112"/>
      <c r="B43" s="58"/>
      <c r="C43" s="73"/>
      <c r="D43" s="31"/>
      <c r="E43" s="31"/>
      <c r="F43" s="3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s="30" customFormat="1" ht="11.25" customHeight="1">
      <c r="A44" s="117"/>
      <c r="B44" s="58"/>
      <c r="C44" s="7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30" customFormat="1" ht="12" customHeight="1">
      <c r="A45" s="178"/>
      <c r="B45" s="58"/>
      <c r="C45" s="72"/>
      <c r="D45" s="31"/>
      <c r="E45" s="31"/>
      <c r="F45" s="3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</row>
    <row r="46" spans="1:28" s="30" customFormat="1" ht="15.75" customHeight="1">
      <c r="A46" s="178"/>
      <c r="B46" s="58"/>
      <c r="C46" s="73"/>
      <c r="D46" s="31"/>
      <c r="E46" s="31"/>
      <c r="F46" s="3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</row>
    <row r="47" spans="1:28" s="2" customFormat="1" ht="1.5" customHeight="1" thickBot="1">
      <c r="A47" s="107"/>
      <c r="B47" s="59"/>
      <c r="C47" s="51"/>
      <c r="D47" s="12"/>
      <c r="E47" s="12"/>
      <c r="F47" s="12"/>
      <c r="G47" s="17"/>
      <c r="H47" s="17"/>
      <c r="I47" s="18"/>
      <c r="J47" s="19"/>
      <c r="K47" s="19"/>
      <c r="L47" s="19"/>
      <c r="M47" s="19"/>
      <c r="N47" s="19"/>
      <c r="O47" s="19"/>
      <c r="P47" s="18"/>
      <c r="Q47" s="19"/>
      <c r="R47" s="19"/>
      <c r="S47" s="19"/>
      <c r="T47" s="19"/>
      <c r="U47" s="19"/>
      <c r="V47" s="19"/>
      <c r="W47" s="17"/>
      <c r="X47" s="17"/>
      <c r="Y47" s="19"/>
      <c r="Z47" s="19"/>
      <c r="AA47" s="17"/>
      <c r="AB47" s="19"/>
    </row>
    <row r="48" spans="1:28" s="2" customFormat="1" ht="13.5" customHeight="1">
      <c r="A48" s="21" t="s">
        <v>31</v>
      </c>
      <c r="B48" s="35"/>
      <c r="G48" s="3"/>
      <c r="H48" s="3"/>
      <c r="I48" s="3"/>
      <c r="J48" s="3"/>
      <c r="K48" s="3"/>
      <c r="L48" s="4"/>
      <c r="N48" s="176" t="s">
        <v>30</v>
      </c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AB48" s="4"/>
    </row>
    <row r="49" spans="1:28" s="2" customFormat="1" ht="24" customHeight="1">
      <c r="A49" s="179" t="s">
        <v>34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22"/>
      <c r="AB49" s="4"/>
    </row>
    <row r="50" spans="1:7" ht="12">
      <c r="A50" s="177" t="s">
        <v>35</v>
      </c>
      <c r="B50" s="177"/>
      <c r="C50" s="177"/>
      <c r="D50" s="177"/>
      <c r="E50" s="177"/>
      <c r="F50" s="177"/>
      <c r="G50" s="177"/>
    </row>
  </sheetData>
  <sheetProtection/>
  <mergeCells count="50">
    <mergeCell ref="A5:A7"/>
    <mergeCell ref="A2:M2"/>
    <mergeCell ref="A3:M3"/>
    <mergeCell ref="N2:AB2"/>
    <mergeCell ref="AA4:AB4"/>
    <mergeCell ref="AA6:AA9"/>
    <mergeCell ref="L7:M7"/>
    <mergeCell ref="Q8:Q9"/>
    <mergeCell ref="AA3:AB3"/>
    <mergeCell ref="B5:C7"/>
    <mergeCell ref="D5:D9"/>
    <mergeCell ref="AB5:AB9"/>
    <mergeCell ref="E6:E9"/>
    <mergeCell ref="Q6:R7"/>
    <mergeCell ref="N7:P7"/>
    <mergeCell ref="L8:L9"/>
    <mergeCell ref="M8:M9"/>
    <mergeCell ref="N8:O8"/>
    <mergeCell ref="T8:T9"/>
    <mergeCell ref="J8:J9"/>
    <mergeCell ref="K8:K9"/>
    <mergeCell ref="W6:X7"/>
    <mergeCell ref="Y6:Z7"/>
    <mergeCell ref="S6:T7"/>
    <mergeCell ref="U6:V7"/>
    <mergeCell ref="S8:S9"/>
    <mergeCell ref="J6:K7"/>
    <mergeCell ref="R8:R9"/>
    <mergeCell ref="L6:P6"/>
    <mergeCell ref="P3:Z3"/>
    <mergeCell ref="Y8:Y9"/>
    <mergeCell ref="Z8:Z9"/>
    <mergeCell ref="W8:W9"/>
    <mergeCell ref="X8:X9"/>
    <mergeCell ref="U8:U9"/>
    <mergeCell ref="V8:V9"/>
    <mergeCell ref="F6:G7"/>
    <mergeCell ref="F8:F9"/>
    <mergeCell ref="G8:G9"/>
    <mergeCell ref="H8:H9"/>
    <mergeCell ref="E5:M5"/>
    <mergeCell ref="N5:AA5"/>
    <mergeCell ref="N48:Y48"/>
    <mergeCell ref="A50:G50"/>
    <mergeCell ref="A45:A46"/>
    <mergeCell ref="A49:O49"/>
    <mergeCell ref="I8:I9"/>
    <mergeCell ref="H6:I7"/>
    <mergeCell ref="A8:A9"/>
    <mergeCell ref="B8:C9"/>
  </mergeCells>
  <printOptions/>
  <pageMargins left="0.5905511811023623" right="1.299212598425197" top="0.4" bottom="0.2" header="0.2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B10" sqref="AB10"/>
    </sheetView>
  </sheetViews>
  <sheetFormatPr defaultColWidth="9.33203125" defaultRowHeight="12"/>
  <cols>
    <col min="1" max="1" width="11.33203125" style="108" customWidth="1"/>
    <col min="2" max="2" width="3.33203125" style="0" customWidth="1"/>
    <col min="3" max="3" width="6.83203125" style="0" customWidth="1"/>
    <col min="4" max="4" width="9.5" style="0" bestFit="1" customWidth="1"/>
    <col min="5" max="5" width="8.83203125" style="0" customWidth="1"/>
    <col min="6" max="8" width="7.83203125" style="0" customWidth="1"/>
    <col min="9" max="9" width="6.33203125" style="0" customWidth="1"/>
    <col min="10" max="11" width="7.83203125" style="0" customWidth="1"/>
    <col min="12" max="12" width="7.33203125" style="0" customWidth="1"/>
    <col min="13" max="13" width="7.83203125" style="0" customWidth="1"/>
    <col min="14" max="14" width="7" style="0" customWidth="1"/>
    <col min="15" max="15" width="6.33203125" style="0" customWidth="1"/>
    <col min="16" max="16" width="6.83203125" style="0" customWidth="1"/>
    <col min="17" max="18" width="7.33203125" style="0" customWidth="1"/>
    <col min="19" max="21" width="7.5" style="0" customWidth="1"/>
    <col min="22" max="22" width="6.83203125" style="0" customWidth="1"/>
    <col min="23" max="23" width="5.16015625" style="0" customWidth="1"/>
    <col min="24" max="24" width="5" style="0" customWidth="1"/>
    <col min="25" max="25" width="7.5" style="0" customWidth="1"/>
    <col min="26" max="26" width="6.66015625" style="0" customWidth="1"/>
    <col min="27" max="27" width="5" style="0" customWidth="1"/>
    <col min="28" max="28" width="6.5" style="0" customWidth="1"/>
  </cols>
  <sheetData>
    <row r="1" spans="1:28" s="121" customFormat="1" ht="12.75" customHeight="1">
      <c r="A1" s="21" t="s">
        <v>121</v>
      </c>
      <c r="B1" s="120"/>
      <c r="G1" s="122"/>
      <c r="H1" s="122"/>
      <c r="I1" s="122"/>
      <c r="J1" s="122"/>
      <c r="K1" s="122"/>
      <c r="N1" s="7"/>
      <c r="P1" s="116"/>
      <c r="AB1" s="61" t="s">
        <v>164</v>
      </c>
    </row>
    <row r="2" spans="1:28" s="16" customFormat="1" ht="19.5" customHeight="1">
      <c r="A2" s="129" t="s">
        <v>56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11" t="s">
        <v>46</v>
      </c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28" s="2" customFormat="1" ht="19.5" customHeight="1">
      <c r="A3" s="129" t="s">
        <v>57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6"/>
      <c r="O3" s="16"/>
      <c r="P3" s="127" t="s">
        <v>47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214"/>
      <c r="AB3" s="214"/>
    </row>
    <row r="4" spans="1:28" s="2" customFormat="1" ht="12" customHeight="1" thickBot="1">
      <c r="A4" s="21" t="s">
        <v>18</v>
      </c>
      <c r="B4" s="35"/>
      <c r="C4" s="6"/>
      <c r="D4" s="6"/>
      <c r="G4" s="62"/>
      <c r="H4" s="62"/>
      <c r="I4" s="62"/>
      <c r="J4" s="62"/>
      <c r="K4" s="62"/>
      <c r="N4" s="4"/>
      <c r="P4" s="4"/>
      <c r="Z4" s="128" t="s">
        <v>36</v>
      </c>
      <c r="AA4" s="128"/>
      <c r="AB4" s="128"/>
    </row>
    <row r="5" spans="1:28" s="41" customFormat="1" ht="15" customHeight="1">
      <c r="A5" s="130" t="s">
        <v>122</v>
      </c>
      <c r="B5" s="215" t="s">
        <v>15</v>
      </c>
      <c r="C5" s="216"/>
      <c r="D5" s="151" t="s">
        <v>58</v>
      </c>
      <c r="E5" s="227" t="s">
        <v>119</v>
      </c>
      <c r="F5" s="228"/>
      <c r="G5" s="228"/>
      <c r="H5" s="228"/>
      <c r="I5" s="228"/>
      <c r="J5" s="228"/>
      <c r="K5" s="228"/>
      <c r="L5" s="228"/>
      <c r="M5" s="228"/>
      <c r="N5" s="219" t="s">
        <v>120</v>
      </c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168" t="s">
        <v>72</v>
      </c>
    </row>
    <row r="6" spans="1:28" s="41" customFormat="1" ht="15.75" customHeight="1">
      <c r="A6" s="131"/>
      <c r="B6" s="217"/>
      <c r="C6" s="218"/>
      <c r="D6" s="204"/>
      <c r="E6" s="132" t="s">
        <v>59</v>
      </c>
      <c r="F6" s="135" t="s">
        <v>60</v>
      </c>
      <c r="G6" s="181"/>
      <c r="H6" s="135" t="s">
        <v>61</v>
      </c>
      <c r="I6" s="181"/>
      <c r="J6" s="164" t="s">
        <v>62</v>
      </c>
      <c r="K6" s="199"/>
      <c r="L6" s="154" t="s">
        <v>64</v>
      </c>
      <c r="M6" s="202"/>
      <c r="N6" s="202"/>
      <c r="O6" s="202"/>
      <c r="P6" s="203"/>
      <c r="Q6" s="160" t="s">
        <v>66</v>
      </c>
      <c r="R6" s="192"/>
      <c r="S6" s="195" t="s">
        <v>67</v>
      </c>
      <c r="T6" s="196"/>
      <c r="U6" s="160" t="s">
        <v>68</v>
      </c>
      <c r="V6" s="192"/>
      <c r="W6" s="188" t="s">
        <v>69</v>
      </c>
      <c r="X6" s="189"/>
      <c r="Y6" s="160" t="s">
        <v>70</v>
      </c>
      <c r="Z6" s="192"/>
      <c r="AA6" s="173" t="s">
        <v>113</v>
      </c>
      <c r="AB6" s="206"/>
    </row>
    <row r="7" spans="1:28" s="41" customFormat="1" ht="35.25" customHeight="1">
      <c r="A7" s="131"/>
      <c r="B7" s="217"/>
      <c r="C7" s="218"/>
      <c r="D7" s="204"/>
      <c r="E7" s="207"/>
      <c r="F7" s="182"/>
      <c r="G7" s="183"/>
      <c r="H7" s="182"/>
      <c r="I7" s="183"/>
      <c r="J7" s="200"/>
      <c r="K7" s="201"/>
      <c r="L7" s="212" t="s">
        <v>63</v>
      </c>
      <c r="M7" s="213"/>
      <c r="N7" s="210" t="s">
        <v>65</v>
      </c>
      <c r="O7" s="155"/>
      <c r="P7" s="156"/>
      <c r="Q7" s="193"/>
      <c r="R7" s="194"/>
      <c r="S7" s="197"/>
      <c r="T7" s="198"/>
      <c r="U7" s="193"/>
      <c r="V7" s="194"/>
      <c r="W7" s="190"/>
      <c r="X7" s="191"/>
      <c r="Y7" s="193"/>
      <c r="Z7" s="194"/>
      <c r="AA7" s="204"/>
      <c r="AB7" s="206"/>
    </row>
    <row r="8" spans="1:28" s="42" customFormat="1" ht="27" customHeight="1">
      <c r="A8" s="143" t="s">
        <v>123</v>
      </c>
      <c r="B8" s="184" t="s">
        <v>37</v>
      </c>
      <c r="C8" s="148"/>
      <c r="D8" s="204"/>
      <c r="E8" s="207"/>
      <c r="F8" s="222" t="s">
        <v>38</v>
      </c>
      <c r="G8" s="222" t="s">
        <v>39</v>
      </c>
      <c r="H8" s="222" t="s">
        <v>38</v>
      </c>
      <c r="I8" s="222" t="s">
        <v>112</v>
      </c>
      <c r="J8" s="222" t="s">
        <v>38</v>
      </c>
      <c r="K8" s="222" t="s">
        <v>39</v>
      </c>
      <c r="L8" s="222" t="s">
        <v>49</v>
      </c>
      <c r="M8" s="222" t="s">
        <v>39</v>
      </c>
      <c r="N8" s="202" t="s">
        <v>48</v>
      </c>
      <c r="O8" s="203"/>
      <c r="P8" s="76" t="s">
        <v>45</v>
      </c>
      <c r="Q8" s="223" t="s">
        <v>92</v>
      </c>
      <c r="R8" s="223" t="s">
        <v>40</v>
      </c>
      <c r="S8" s="223" t="s">
        <v>38</v>
      </c>
      <c r="T8" s="223" t="s">
        <v>40</v>
      </c>
      <c r="U8" s="223" t="s">
        <v>38</v>
      </c>
      <c r="V8" s="223" t="s">
        <v>40</v>
      </c>
      <c r="W8" s="223" t="s">
        <v>32</v>
      </c>
      <c r="X8" s="223" t="s">
        <v>33</v>
      </c>
      <c r="Y8" s="223" t="s">
        <v>38</v>
      </c>
      <c r="Z8" s="223" t="s">
        <v>117</v>
      </c>
      <c r="AA8" s="204"/>
      <c r="AB8" s="206"/>
    </row>
    <row r="9" spans="1:28" s="42" customFormat="1" ht="23.25" customHeight="1">
      <c r="A9" s="144"/>
      <c r="B9" s="185"/>
      <c r="C9" s="150"/>
      <c r="D9" s="205"/>
      <c r="E9" s="208"/>
      <c r="F9" s="180"/>
      <c r="G9" s="180"/>
      <c r="H9" s="180"/>
      <c r="I9" s="180"/>
      <c r="J9" s="180"/>
      <c r="K9" s="180"/>
      <c r="L9" s="180"/>
      <c r="M9" s="180"/>
      <c r="N9" s="38" t="s">
        <v>118</v>
      </c>
      <c r="O9" s="37" t="s">
        <v>116</v>
      </c>
      <c r="P9" s="38" t="s">
        <v>42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205"/>
      <c r="AB9" s="193"/>
    </row>
    <row r="10" spans="1:28" s="2" customFormat="1" ht="12.75" customHeight="1">
      <c r="A10" s="87" t="s">
        <v>173</v>
      </c>
      <c r="B10" s="55" t="s">
        <v>0</v>
      </c>
      <c r="C10" s="63" t="s">
        <v>3</v>
      </c>
      <c r="D10" s="99">
        <f>IF(SUM(D13,D16,D19,D22,D25,D28,D31,D34,D37,D40,D43)=SUM(E10,AB10),SUM(E10,AB10),"error")</f>
        <v>288691</v>
      </c>
      <c r="E10" s="99">
        <f>IF(SUM(E11:E12)=SUM(F10:AA10),SUM(F10:AA10),"error")</f>
        <v>286818</v>
      </c>
      <c r="F10" s="99">
        <f aca="true" t="shared" si="0" ref="F10:AB10">IF(SUM(F13,F16,F19,F22,F25,F28,F31,F34,F37,F40,F43)=SUM(F11:F12),SUM(F11:F12),"error")</f>
        <v>1014</v>
      </c>
      <c r="G10" s="99">
        <f t="shared" si="0"/>
        <v>532</v>
      </c>
      <c r="H10" s="99">
        <f t="shared" si="0"/>
        <v>9298</v>
      </c>
      <c r="I10" s="99">
        <f t="shared" si="0"/>
        <v>3817</v>
      </c>
      <c r="J10" s="99">
        <f t="shared" si="0"/>
        <v>43918</v>
      </c>
      <c r="K10" s="99">
        <f t="shared" si="0"/>
        <v>18317</v>
      </c>
      <c r="L10" s="99">
        <f t="shared" si="0"/>
        <v>17435</v>
      </c>
      <c r="M10" s="99">
        <f t="shared" si="0"/>
        <v>4334</v>
      </c>
      <c r="N10" s="99">
        <f t="shared" si="0"/>
        <v>8739</v>
      </c>
      <c r="O10" s="99">
        <f t="shared" si="0"/>
        <v>899</v>
      </c>
      <c r="P10" s="99">
        <f t="shared" si="0"/>
        <v>1785</v>
      </c>
      <c r="Q10" s="99">
        <f t="shared" si="0"/>
        <v>19484</v>
      </c>
      <c r="R10" s="99">
        <f t="shared" si="0"/>
        <v>9407</v>
      </c>
      <c r="S10" s="99">
        <f t="shared" si="0"/>
        <v>54545</v>
      </c>
      <c r="T10" s="99">
        <f t="shared" si="0"/>
        <v>15156</v>
      </c>
      <c r="U10" s="99">
        <f t="shared" si="0"/>
        <v>32039</v>
      </c>
      <c r="V10" s="99">
        <f t="shared" si="0"/>
        <v>5872</v>
      </c>
      <c r="W10" s="99">
        <f t="shared" si="0"/>
        <v>519</v>
      </c>
      <c r="X10" s="99">
        <f t="shared" si="0"/>
        <v>184</v>
      </c>
      <c r="Y10" s="99">
        <f t="shared" si="0"/>
        <v>33841</v>
      </c>
      <c r="Z10" s="99">
        <f t="shared" si="0"/>
        <v>5265</v>
      </c>
      <c r="AA10" s="99">
        <f t="shared" si="0"/>
        <v>418</v>
      </c>
      <c r="AB10" s="99">
        <f t="shared" si="0"/>
        <v>1873</v>
      </c>
    </row>
    <row r="11" spans="1:28" s="2" customFormat="1" ht="12.75" customHeight="1">
      <c r="A11" s="87" t="s">
        <v>174</v>
      </c>
      <c r="B11" s="34" t="s">
        <v>1</v>
      </c>
      <c r="C11" s="43" t="s">
        <v>14</v>
      </c>
      <c r="D11" s="100">
        <f>IF(SUM(D14,D17,D20,D23,D26,D29,D32,D35,D38,D41,D44)=SUM(E11,AB11),SUM(E11,AB11),"error")</f>
        <v>145747</v>
      </c>
      <c r="E11" s="101">
        <f>IF(SUM(E14,E17,E20,E23,E26,E29,E32,E35,E38,E41,E44)=SUM(F11:AA11),SUM(F11:AA11),"error")</f>
        <v>145508</v>
      </c>
      <c r="F11" s="101">
        <f aca="true" t="shared" si="1" ref="F11:AB11">SUM(F14,F17,F20,F23,F26,F29,F32,F35,F38,F41,F44)</f>
        <v>667</v>
      </c>
      <c r="G11" s="101">
        <f t="shared" si="1"/>
        <v>354</v>
      </c>
      <c r="H11" s="101">
        <f t="shared" si="1"/>
        <v>5053</v>
      </c>
      <c r="I11" s="101">
        <f t="shared" si="1"/>
        <v>1943</v>
      </c>
      <c r="J11" s="101">
        <f t="shared" si="1"/>
        <v>20942</v>
      </c>
      <c r="K11" s="101">
        <f t="shared" si="1"/>
        <v>9673</v>
      </c>
      <c r="L11" s="101">
        <f t="shared" si="1"/>
        <v>9436</v>
      </c>
      <c r="M11" s="101">
        <f t="shared" si="1"/>
        <v>2482</v>
      </c>
      <c r="N11" s="101">
        <f t="shared" si="1"/>
        <v>4306</v>
      </c>
      <c r="O11" s="101">
        <f t="shared" si="1"/>
        <v>471</v>
      </c>
      <c r="P11" s="101">
        <f t="shared" si="1"/>
        <v>346</v>
      </c>
      <c r="Q11" s="101">
        <f t="shared" si="1"/>
        <v>10332</v>
      </c>
      <c r="R11" s="101">
        <f t="shared" si="1"/>
        <v>5142</v>
      </c>
      <c r="S11" s="101">
        <f t="shared" si="1"/>
        <v>30262</v>
      </c>
      <c r="T11" s="101">
        <f t="shared" si="1"/>
        <v>9415</v>
      </c>
      <c r="U11" s="101">
        <f t="shared" si="1"/>
        <v>16441</v>
      </c>
      <c r="V11" s="101">
        <f t="shared" si="1"/>
        <v>3370</v>
      </c>
      <c r="W11" s="101">
        <f t="shared" si="1"/>
        <v>290</v>
      </c>
      <c r="X11" s="101">
        <f t="shared" si="1"/>
        <v>122</v>
      </c>
      <c r="Y11" s="101">
        <f t="shared" si="1"/>
        <v>12720</v>
      </c>
      <c r="Z11" s="101">
        <f t="shared" si="1"/>
        <v>1623</v>
      </c>
      <c r="AA11" s="101">
        <f t="shared" si="1"/>
        <v>118</v>
      </c>
      <c r="AB11" s="101">
        <f t="shared" si="1"/>
        <v>239</v>
      </c>
    </row>
    <row r="12" spans="1:28" s="2" customFormat="1" ht="12.75" customHeight="1">
      <c r="A12" s="93"/>
      <c r="B12" s="34" t="s">
        <v>2</v>
      </c>
      <c r="C12" s="44" t="s">
        <v>5</v>
      </c>
      <c r="D12" s="101">
        <f>IF(SUM(D15,D18,D21,D24,D27,D30,D33,D36,D39,D42,D45)=SUM(E12,AB12),SUM(E12,AB12),"error")</f>
        <v>142944</v>
      </c>
      <c r="E12" s="101">
        <f>IF(SUM(E15,E18,E21,E24,E27,E30,E33,E36,E39,E42,E45)=SUM(F12:AA12),SUM(F12:AA12),"error")</f>
        <v>141310</v>
      </c>
      <c r="F12" s="101">
        <f aca="true" t="shared" si="2" ref="F12:AB12">SUM(F15,F18,F21,F24,F27,F30,F33,F36,F39,F42,F45)</f>
        <v>347</v>
      </c>
      <c r="G12" s="101">
        <f t="shared" si="2"/>
        <v>178</v>
      </c>
      <c r="H12" s="101">
        <f t="shared" si="2"/>
        <v>4245</v>
      </c>
      <c r="I12" s="101">
        <f t="shared" si="2"/>
        <v>1874</v>
      </c>
      <c r="J12" s="101">
        <f t="shared" si="2"/>
        <v>22976</v>
      </c>
      <c r="K12" s="101">
        <f t="shared" si="2"/>
        <v>8644</v>
      </c>
      <c r="L12" s="101">
        <f t="shared" si="2"/>
        <v>7999</v>
      </c>
      <c r="M12" s="101">
        <f t="shared" si="2"/>
        <v>1852</v>
      </c>
      <c r="N12" s="101">
        <f t="shared" si="2"/>
        <v>4433</v>
      </c>
      <c r="O12" s="101">
        <f t="shared" si="2"/>
        <v>428</v>
      </c>
      <c r="P12" s="101">
        <f t="shared" si="2"/>
        <v>1439</v>
      </c>
      <c r="Q12" s="101">
        <f t="shared" si="2"/>
        <v>9152</v>
      </c>
      <c r="R12" s="101">
        <f t="shared" si="2"/>
        <v>4265</v>
      </c>
      <c r="S12" s="101">
        <f t="shared" si="2"/>
        <v>24283</v>
      </c>
      <c r="T12" s="101">
        <f t="shared" si="2"/>
        <v>5741</v>
      </c>
      <c r="U12" s="101">
        <f t="shared" si="2"/>
        <v>15598</v>
      </c>
      <c r="V12" s="101">
        <f t="shared" si="2"/>
        <v>2502</v>
      </c>
      <c r="W12" s="101">
        <f t="shared" si="2"/>
        <v>229</v>
      </c>
      <c r="X12" s="101">
        <f t="shared" si="2"/>
        <v>62</v>
      </c>
      <c r="Y12" s="101">
        <f t="shared" si="2"/>
        <v>21121</v>
      </c>
      <c r="Z12" s="101">
        <f t="shared" si="2"/>
        <v>3642</v>
      </c>
      <c r="AA12" s="101">
        <f t="shared" si="2"/>
        <v>300</v>
      </c>
      <c r="AB12" s="101">
        <f t="shared" si="2"/>
        <v>1634</v>
      </c>
    </row>
    <row r="13" spans="1:28" s="2" customFormat="1" ht="12.75" customHeight="1">
      <c r="A13" s="88" t="s">
        <v>73</v>
      </c>
      <c r="B13" s="56" t="s">
        <v>0</v>
      </c>
      <c r="C13" s="45" t="s">
        <v>3</v>
      </c>
      <c r="D13" s="99">
        <f>IF(SUM(D14,D15)=SUM(E13,AB13),SUM(E13,AB13),"error")</f>
        <v>18421</v>
      </c>
      <c r="E13" s="99">
        <f>IF(SUM(E14:E15)=SUM(F13:AA13),SUM(F13:AA13),"error")</f>
        <v>18421</v>
      </c>
      <c r="F13" s="99">
        <f aca="true" t="shared" si="3" ref="F13:AB13">SUM(F14:F15)</f>
        <v>0</v>
      </c>
      <c r="G13" s="99">
        <f t="shared" si="3"/>
        <v>0</v>
      </c>
      <c r="H13" s="99">
        <f t="shared" si="3"/>
        <v>0</v>
      </c>
      <c r="I13" s="99">
        <f t="shared" si="3"/>
        <v>0</v>
      </c>
      <c r="J13" s="99">
        <f t="shared" si="3"/>
        <v>0</v>
      </c>
      <c r="K13" s="99">
        <f t="shared" si="3"/>
        <v>3795</v>
      </c>
      <c r="L13" s="99">
        <f t="shared" si="3"/>
        <v>0</v>
      </c>
      <c r="M13" s="99">
        <f t="shared" si="3"/>
        <v>153</v>
      </c>
      <c r="N13" s="99">
        <f t="shared" si="3"/>
        <v>0</v>
      </c>
      <c r="O13" s="99">
        <f t="shared" si="3"/>
        <v>19</v>
      </c>
      <c r="P13" s="99">
        <f t="shared" si="3"/>
        <v>1218</v>
      </c>
      <c r="Q13" s="99">
        <f t="shared" si="3"/>
        <v>600</v>
      </c>
      <c r="R13" s="99">
        <f t="shared" si="3"/>
        <v>5806</v>
      </c>
      <c r="S13" s="99">
        <f t="shared" si="3"/>
        <v>762</v>
      </c>
      <c r="T13" s="99">
        <f t="shared" si="3"/>
        <v>4679</v>
      </c>
      <c r="U13" s="99">
        <f t="shared" si="3"/>
        <v>193</v>
      </c>
      <c r="V13" s="99">
        <f t="shared" si="3"/>
        <v>1053</v>
      </c>
      <c r="W13" s="99">
        <f t="shared" si="3"/>
        <v>0</v>
      </c>
      <c r="X13" s="99">
        <f t="shared" si="3"/>
        <v>0</v>
      </c>
      <c r="Y13" s="99">
        <f t="shared" si="3"/>
        <v>31</v>
      </c>
      <c r="Z13" s="99">
        <f t="shared" si="3"/>
        <v>112</v>
      </c>
      <c r="AA13" s="99">
        <f t="shared" si="3"/>
        <v>0</v>
      </c>
      <c r="AB13" s="99">
        <f t="shared" si="3"/>
        <v>0</v>
      </c>
    </row>
    <row r="14" spans="1:28" s="2" customFormat="1" ht="12.75" customHeight="1">
      <c r="A14" s="104" t="s">
        <v>6</v>
      </c>
      <c r="B14" s="57" t="s">
        <v>1</v>
      </c>
      <c r="C14" s="43" t="s">
        <v>4</v>
      </c>
      <c r="D14" s="101">
        <f>SUM(E14,AB14)</f>
        <v>9626</v>
      </c>
      <c r="E14" s="101">
        <f>SUM(F14:AA14)</f>
        <v>9626</v>
      </c>
      <c r="F14" s="101" t="s">
        <v>77</v>
      </c>
      <c r="G14" s="103" t="s">
        <v>77</v>
      </c>
      <c r="H14" s="103" t="s">
        <v>77</v>
      </c>
      <c r="I14" s="103" t="s">
        <v>77</v>
      </c>
      <c r="J14" s="103" t="s">
        <v>77</v>
      </c>
      <c r="K14" s="103">
        <v>1853</v>
      </c>
      <c r="L14" s="103" t="s">
        <v>77</v>
      </c>
      <c r="M14" s="103">
        <v>102</v>
      </c>
      <c r="N14" s="103" t="s">
        <v>77</v>
      </c>
      <c r="O14" s="103">
        <v>4</v>
      </c>
      <c r="P14" s="103">
        <v>206</v>
      </c>
      <c r="Q14" s="103">
        <v>349</v>
      </c>
      <c r="R14" s="103">
        <v>3024</v>
      </c>
      <c r="S14" s="103">
        <v>481</v>
      </c>
      <c r="T14" s="103">
        <v>2870</v>
      </c>
      <c r="U14" s="103">
        <v>107</v>
      </c>
      <c r="V14" s="103">
        <v>553</v>
      </c>
      <c r="W14" s="103" t="s">
        <v>77</v>
      </c>
      <c r="X14" s="103" t="s">
        <v>77</v>
      </c>
      <c r="Y14" s="103">
        <v>16</v>
      </c>
      <c r="Z14" s="103">
        <v>61</v>
      </c>
      <c r="AA14" s="103">
        <v>0</v>
      </c>
      <c r="AB14" s="103">
        <v>0</v>
      </c>
    </row>
    <row r="15" spans="1:28" s="2" customFormat="1" ht="12.75" customHeight="1">
      <c r="A15" s="105"/>
      <c r="B15" s="57" t="s">
        <v>2</v>
      </c>
      <c r="C15" s="44" t="s">
        <v>5</v>
      </c>
      <c r="D15" s="101">
        <f>SUM(E15,AB15)</f>
        <v>8795</v>
      </c>
      <c r="E15" s="101">
        <f>SUM(F15:AA15)</f>
        <v>8795</v>
      </c>
      <c r="F15" s="101" t="s">
        <v>77</v>
      </c>
      <c r="G15" s="103" t="s">
        <v>77</v>
      </c>
      <c r="H15" s="103" t="s">
        <v>77</v>
      </c>
      <c r="I15" s="103" t="s">
        <v>77</v>
      </c>
      <c r="J15" s="103" t="s">
        <v>77</v>
      </c>
      <c r="K15" s="103">
        <v>1942</v>
      </c>
      <c r="L15" s="103" t="s">
        <v>77</v>
      </c>
      <c r="M15" s="103">
        <v>51</v>
      </c>
      <c r="N15" s="103" t="s">
        <v>77</v>
      </c>
      <c r="O15" s="103">
        <v>15</v>
      </c>
      <c r="P15" s="103">
        <v>1012</v>
      </c>
      <c r="Q15" s="103">
        <v>251</v>
      </c>
      <c r="R15" s="103">
        <v>2782</v>
      </c>
      <c r="S15" s="103">
        <v>281</v>
      </c>
      <c r="T15" s="103">
        <v>1809</v>
      </c>
      <c r="U15" s="103">
        <v>86</v>
      </c>
      <c r="V15" s="103">
        <v>500</v>
      </c>
      <c r="W15" s="103" t="s">
        <v>77</v>
      </c>
      <c r="X15" s="103" t="s">
        <v>77</v>
      </c>
      <c r="Y15" s="103">
        <v>15</v>
      </c>
      <c r="Z15" s="103">
        <v>51</v>
      </c>
      <c r="AA15" s="103">
        <v>0</v>
      </c>
      <c r="AB15" s="103">
        <v>0</v>
      </c>
    </row>
    <row r="16" spans="1:28" s="2" customFormat="1" ht="12.75" customHeight="1">
      <c r="A16" s="88" t="s">
        <v>124</v>
      </c>
      <c r="B16" s="56" t="s">
        <v>0</v>
      </c>
      <c r="C16" s="45" t="s">
        <v>3</v>
      </c>
      <c r="D16" s="99">
        <f>IF(SUM(D17,D18)=SUM(E16,AB16),SUM(E16,AB16),"error")</f>
        <v>22840</v>
      </c>
      <c r="E16" s="99">
        <f>IF(SUM(E17:E18)=SUM(F16:AA16),SUM(F16:AA16),"error")</f>
        <v>22840</v>
      </c>
      <c r="F16" s="99">
        <f aca="true" t="shared" si="4" ref="F16:AB16">SUM(F17:F18)</f>
        <v>0</v>
      </c>
      <c r="G16" s="99">
        <f t="shared" si="4"/>
        <v>1</v>
      </c>
      <c r="H16" s="99">
        <f t="shared" si="4"/>
        <v>85</v>
      </c>
      <c r="I16" s="99">
        <f t="shared" si="4"/>
        <v>608</v>
      </c>
      <c r="J16" s="99">
        <f t="shared" si="4"/>
        <v>4778</v>
      </c>
      <c r="K16" s="99">
        <f t="shared" si="4"/>
        <v>8550</v>
      </c>
      <c r="L16" s="99">
        <f t="shared" si="4"/>
        <v>385</v>
      </c>
      <c r="M16" s="99">
        <f t="shared" si="4"/>
        <v>343</v>
      </c>
      <c r="N16" s="99">
        <f t="shared" si="4"/>
        <v>686</v>
      </c>
      <c r="O16" s="99">
        <f t="shared" si="4"/>
        <v>40</v>
      </c>
      <c r="P16" s="99">
        <f t="shared" si="4"/>
        <v>346</v>
      </c>
      <c r="Q16" s="99">
        <f t="shared" si="4"/>
        <v>1521</v>
      </c>
      <c r="R16" s="99">
        <f t="shared" si="4"/>
        <v>486</v>
      </c>
      <c r="S16" s="99">
        <f t="shared" si="4"/>
        <v>3035</v>
      </c>
      <c r="T16" s="99">
        <f t="shared" si="4"/>
        <v>1667</v>
      </c>
      <c r="U16" s="99">
        <f t="shared" si="4"/>
        <v>259</v>
      </c>
      <c r="V16" s="99">
        <f t="shared" si="4"/>
        <v>43</v>
      </c>
      <c r="W16" s="99">
        <f t="shared" si="4"/>
        <v>0</v>
      </c>
      <c r="X16" s="99">
        <f t="shared" si="4"/>
        <v>0</v>
      </c>
      <c r="Y16" s="99">
        <f t="shared" si="4"/>
        <v>2</v>
      </c>
      <c r="Z16" s="99">
        <f t="shared" si="4"/>
        <v>3</v>
      </c>
      <c r="AA16" s="99">
        <f t="shared" si="4"/>
        <v>2</v>
      </c>
      <c r="AB16" s="99">
        <f t="shared" si="4"/>
        <v>0</v>
      </c>
    </row>
    <row r="17" spans="1:28" s="2" customFormat="1" ht="12.75" customHeight="1">
      <c r="A17" s="104" t="s">
        <v>7</v>
      </c>
      <c r="B17" s="57" t="s">
        <v>1</v>
      </c>
      <c r="C17" s="43" t="s">
        <v>4</v>
      </c>
      <c r="D17" s="101">
        <f>SUM(E17,AB17)</f>
        <v>11882</v>
      </c>
      <c r="E17" s="101">
        <f>SUM(F17:AA17)</f>
        <v>11882</v>
      </c>
      <c r="F17" s="101" t="s">
        <v>77</v>
      </c>
      <c r="G17" s="103">
        <v>1</v>
      </c>
      <c r="H17" s="103">
        <v>45</v>
      </c>
      <c r="I17" s="103">
        <v>322</v>
      </c>
      <c r="J17" s="103">
        <v>2052</v>
      </c>
      <c r="K17" s="103">
        <v>4446</v>
      </c>
      <c r="L17" s="103">
        <v>286</v>
      </c>
      <c r="M17" s="103">
        <v>199</v>
      </c>
      <c r="N17" s="103">
        <v>79</v>
      </c>
      <c r="O17" s="103">
        <v>5</v>
      </c>
      <c r="P17" s="103">
        <v>69</v>
      </c>
      <c r="Q17" s="103">
        <v>933</v>
      </c>
      <c r="R17" s="103">
        <v>299</v>
      </c>
      <c r="S17" s="103">
        <v>1882</v>
      </c>
      <c r="T17" s="103">
        <v>1067</v>
      </c>
      <c r="U17" s="103">
        <v>172</v>
      </c>
      <c r="V17" s="103">
        <v>20</v>
      </c>
      <c r="W17" s="103" t="s">
        <v>77</v>
      </c>
      <c r="X17" s="103" t="s">
        <v>77</v>
      </c>
      <c r="Y17" s="103">
        <v>2</v>
      </c>
      <c r="Z17" s="103">
        <v>1</v>
      </c>
      <c r="AA17" s="103">
        <v>2</v>
      </c>
      <c r="AB17" s="103">
        <v>0</v>
      </c>
    </row>
    <row r="18" spans="1:28" s="2" customFormat="1" ht="12.75" customHeight="1">
      <c r="A18" s="105"/>
      <c r="B18" s="57" t="s">
        <v>2</v>
      </c>
      <c r="C18" s="44" t="s">
        <v>5</v>
      </c>
      <c r="D18" s="101">
        <f>SUM(E18,AB18)</f>
        <v>10958</v>
      </c>
      <c r="E18" s="101">
        <f>SUM(F18:AA18)</f>
        <v>10958</v>
      </c>
      <c r="F18" s="101" t="s">
        <v>77</v>
      </c>
      <c r="G18" s="103" t="s">
        <v>77</v>
      </c>
      <c r="H18" s="103">
        <v>40</v>
      </c>
      <c r="I18" s="103">
        <v>286</v>
      </c>
      <c r="J18" s="103">
        <v>2726</v>
      </c>
      <c r="K18" s="103">
        <v>4104</v>
      </c>
      <c r="L18" s="103">
        <v>99</v>
      </c>
      <c r="M18" s="103">
        <v>144</v>
      </c>
      <c r="N18" s="103">
        <v>607</v>
      </c>
      <c r="O18" s="103">
        <v>35</v>
      </c>
      <c r="P18" s="103">
        <v>277</v>
      </c>
      <c r="Q18" s="103">
        <v>588</v>
      </c>
      <c r="R18" s="103">
        <v>187</v>
      </c>
      <c r="S18" s="103">
        <v>1153</v>
      </c>
      <c r="T18" s="103">
        <v>600</v>
      </c>
      <c r="U18" s="103">
        <v>87</v>
      </c>
      <c r="V18" s="103">
        <v>23</v>
      </c>
      <c r="W18" s="103" t="s">
        <v>77</v>
      </c>
      <c r="X18" s="103" t="s">
        <v>77</v>
      </c>
      <c r="Y18" s="103">
        <v>0</v>
      </c>
      <c r="Z18" s="103">
        <v>2</v>
      </c>
      <c r="AA18" s="103">
        <v>0</v>
      </c>
      <c r="AB18" s="103">
        <v>0</v>
      </c>
    </row>
    <row r="19" spans="1:28" s="2" customFormat="1" ht="12.75" customHeight="1">
      <c r="A19" s="88" t="s">
        <v>74</v>
      </c>
      <c r="B19" s="56" t="s">
        <v>0</v>
      </c>
      <c r="C19" s="45" t="s">
        <v>3</v>
      </c>
      <c r="D19" s="99">
        <f>IF(SUM(D20,D21)=SUM(E19,AB19),SUM(E19,AB19),"error")</f>
        <v>22557</v>
      </c>
      <c r="E19" s="99">
        <f>IF(SUM(E20:E21)=SUM(F19:AA19),SUM(F19:AA19),"error")</f>
        <v>22554</v>
      </c>
      <c r="F19" s="99">
        <f aca="true" t="shared" si="5" ref="F19:AB19">SUM(F20:F21)</f>
        <v>2</v>
      </c>
      <c r="G19" s="99">
        <f t="shared" si="5"/>
        <v>47</v>
      </c>
      <c r="H19" s="99">
        <f t="shared" si="5"/>
        <v>1148</v>
      </c>
      <c r="I19" s="99">
        <f t="shared" si="5"/>
        <v>710</v>
      </c>
      <c r="J19" s="99">
        <f t="shared" si="5"/>
        <v>10029</v>
      </c>
      <c r="K19" s="99">
        <f t="shared" si="5"/>
        <v>2493</v>
      </c>
      <c r="L19" s="99">
        <f t="shared" si="5"/>
        <v>512</v>
      </c>
      <c r="M19" s="99">
        <f t="shared" si="5"/>
        <v>348</v>
      </c>
      <c r="N19" s="99">
        <f t="shared" si="5"/>
        <v>273</v>
      </c>
      <c r="O19" s="99">
        <f t="shared" si="5"/>
        <v>9</v>
      </c>
      <c r="P19" s="99">
        <f t="shared" si="5"/>
        <v>102</v>
      </c>
      <c r="Q19" s="99">
        <f t="shared" si="5"/>
        <v>1367</v>
      </c>
      <c r="R19" s="99">
        <f t="shared" si="5"/>
        <v>409</v>
      </c>
      <c r="S19" s="99">
        <f t="shared" si="5"/>
        <v>2947</v>
      </c>
      <c r="T19" s="99">
        <f t="shared" si="5"/>
        <v>1567</v>
      </c>
      <c r="U19" s="99">
        <f t="shared" si="5"/>
        <v>483</v>
      </c>
      <c r="V19" s="99">
        <f t="shared" si="5"/>
        <v>83</v>
      </c>
      <c r="W19" s="99">
        <f t="shared" si="5"/>
        <v>0</v>
      </c>
      <c r="X19" s="99">
        <f t="shared" si="5"/>
        <v>0</v>
      </c>
      <c r="Y19" s="99">
        <f t="shared" si="5"/>
        <v>10</v>
      </c>
      <c r="Z19" s="99">
        <f t="shared" si="5"/>
        <v>13</v>
      </c>
      <c r="AA19" s="99">
        <f t="shared" si="5"/>
        <v>2</v>
      </c>
      <c r="AB19" s="99">
        <f t="shared" si="5"/>
        <v>3</v>
      </c>
    </row>
    <row r="20" spans="1:28" s="2" customFormat="1" ht="12.75" customHeight="1">
      <c r="A20" s="104" t="s">
        <v>8</v>
      </c>
      <c r="B20" s="57" t="s">
        <v>1</v>
      </c>
      <c r="C20" s="43" t="s">
        <v>4</v>
      </c>
      <c r="D20" s="101">
        <f>SUM(E20,AB20)</f>
        <v>11769</v>
      </c>
      <c r="E20" s="101">
        <f>SUM(F20:AA20)</f>
        <v>11768</v>
      </c>
      <c r="F20" s="101">
        <v>1</v>
      </c>
      <c r="G20" s="103">
        <v>39</v>
      </c>
      <c r="H20" s="103">
        <v>654</v>
      </c>
      <c r="I20" s="103">
        <v>376</v>
      </c>
      <c r="J20" s="103">
        <v>4482</v>
      </c>
      <c r="K20" s="103">
        <v>1513</v>
      </c>
      <c r="L20" s="103">
        <v>351</v>
      </c>
      <c r="M20" s="103">
        <v>192</v>
      </c>
      <c r="N20" s="103">
        <v>24</v>
      </c>
      <c r="O20" s="103">
        <v>3</v>
      </c>
      <c r="P20" s="103">
        <v>27</v>
      </c>
      <c r="Q20" s="103">
        <v>809</v>
      </c>
      <c r="R20" s="103">
        <v>258</v>
      </c>
      <c r="S20" s="103">
        <v>1749</v>
      </c>
      <c r="T20" s="103">
        <v>970</v>
      </c>
      <c r="U20" s="103">
        <v>262</v>
      </c>
      <c r="V20" s="103">
        <v>46</v>
      </c>
      <c r="W20" s="103" t="s">
        <v>77</v>
      </c>
      <c r="X20" s="103" t="s">
        <v>77</v>
      </c>
      <c r="Y20" s="103">
        <v>2</v>
      </c>
      <c r="Z20" s="103">
        <v>9</v>
      </c>
      <c r="AA20" s="103">
        <v>1</v>
      </c>
      <c r="AB20" s="103">
        <v>1</v>
      </c>
    </row>
    <row r="21" spans="1:28" s="2" customFormat="1" ht="12.75" customHeight="1">
      <c r="A21" s="105"/>
      <c r="B21" s="57" t="s">
        <v>2</v>
      </c>
      <c r="C21" s="44" t="s">
        <v>5</v>
      </c>
      <c r="D21" s="101">
        <f>SUM(E21,AB21)</f>
        <v>10788</v>
      </c>
      <c r="E21" s="101">
        <f>SUM(F21:AA21)</f>
        <v>10786</v>
      </c>
      <c r="F21" s="101">
        <v>1</v>
      </c>
      <c r="G21" s="103">
        <v>8</v>
      </c>
      <c r="H21" s="103">
        <v>494</v>
      </c>
      <c r="I21" s="103">
        <v>334</v>
      </c>
      <c r="J21" s="103">
        <v>5547</v>
      </c>
      <c r="K21" s="103">
        <v>980</v>
      </c>
      <c r="L21" s="103">
        <v>161</v>
      </c>
      <c r="M21" s="103">
        <v>156</v>
      </c>
      <c r="N21" s="103">
        <v>249</v>
      </c>
      <c r="O21" s="103">
        <v>6</v>
      </c>
      <c r="P21" s="103">
        <v>75</v>
      </c>
      <c r="Q21" s="103">
        <v>558</v>
      </c>
      <c r="R21" s="103">
        <v>151</v>
      </c>
      <c r="S21" s="103">
        <v>1198</v>
      </c>
      <c r="T21" s="103">
        <v>597</v>
      </c>
      <c r="U21" s="103">
        <v>221</v>
      </c>
      <c r="V21" s="103">
        <v>37</v>
      </c>
      <c r="W21" s="103" t="s">
        <v>77</v>
      </c>
      <c r="X21" s="103" t="s">
        <v>77</v>
      </c>
      <c r="Y21" s="103">
        <v>8</v>
      </c>
      <c r="Z21" s="103">
        <v>4</v>
      </c>
      <c r="AA21" s="103">
        <v>1</v>
      </c>
      <c r="AB21" s="103">
        <v>2</v>
      </c>
    </row>
    <row r="22" spans="1:28" s="2" customFormat="1" ht="12.75" customHeight="1">
      <c r="A22" s="88" t="s">
        <v>75</v>
      </c>
      <c r="B22" s="56" t="s">
        <v>0</v>
      </c>
      <c r="C22" s="45" t="s">
        <v>3</v>
      </c>
      <c r="D22" s="99">
        <f>IF(SUM(D23,D24)=SUM(E22,AB22),SUM(E22,AB22),"error")</f>
        <v>21100</v>
      </c>
      <c r="E22" s="99">
        <f>IF(SUM(E23:E24)=SUM(F22:AA22),SUM(F22:AA22),"error")</f>
        <v>21097</v>
      </c>
      <c r="F22" s="99">
        <f aca="true" t="shared" si="6" ref="F22:AB22">SUM(F23:F24)</f>
        <v>54</v>
      </c>
      <c r="G22" s="99">
        <f t="shared" si="6"/>
        <v>72</v>
      </c>
      <c r="H22" s="99">
        <f t="shared" si="6"/>
        <v>1481</v>
      </c>
      <c r="I22" s="99">
        <f t="shared" si="6"/>
        <v>538</v>
      </c>
      <c r="J22" s="99">
        <f t="shared" si="6"/>
        <v>8360</v>
      </c>
      <c r="K22" s="99">
        <f t="shared" si="6"/>
        <v>1069</v>
      </c>
      <c r="L22" s="99">
        <f t="shared" si="6"/>
        <v>772</v>
      </c>
      <c r="M22" s="99">
        <f t="shared" si="6"/>
        <v>680</v>
      </c>
      <c r="N22" s="99">
        <f t="shared" si="6"/>
        <v>230</v>
      </c>
      <c r="O22" s="99">
        <f t="shared" si="6"/>
        <v>5</v>
      </c>
      <c r="P22" s="99">
        <f t="shared" si="6"/>
        <v>61</v>
      </c>
      <c r="Q22" s="99">
        <f t="shared" si="6"/>
        <v>840</v>
      </c>
      <c r="R22" s="99">
        <f t="shared" si="6"/>
        <v>302</v>
      </c>
      <c r="S22" s="99">
        <f t="shared" si="6"/>
        <v>3612</v>
      </c>
      <c r="T22" s="99">
        <f t="shared" si="6"/>
        <v>1702</v>
      </c>
      <c r="U22" s="99">
        <f t="shared" si="6"/>
        <v>904</v>
      </c>
      <c r="V22" s="99">
        <f t="shared" si="6"/>
        <v>303</v>
      </c>
      <c r="W22" s="99">
        <f t="shared" si="6"/>
        <v>0</v>
      </c>
      <c r="X22" s="99">
        <f t="shared" si="6"/>
        <v>0</v>
      </c>
      <c r="Y22" s="99">
        <f t="shared" si="6"/>
        <v>71</v>
      </c>
      <c r="Z22" s="99">
        <f t="shared" si="6"/>
        <v>41</v>
      </c>
      <c r="AA22" s="99">
        <f t="shared" si="6"/>
        <v>0</v>
      </c>
      <c r="AB22" s="99">
        <f t="shared" si="6"/>
        <v>3</v>
      </c>
    </row>
    <row r="23" spans="1:28" s="2" customFormat="1" ht="12.75" customHeight="1">
      <c r="A23" s="104" t="s">
        <v>9</v>
      </c>
      <c r="B23" s="57" t="s">
        <v>1</v>
      </c>
      <c r="C23" s="43" t="s">
        <v>4</v>
      </c>
      <c r="D23" s="101">
        <f>SUM(E23,AB23)</f>
        <v>11145</v>
      </c>
      <c r="E23" s="101">
        <f>SUM(F23:AA23)</f>
        <v>11143</v>
      </c>
      <c r="F23" s="101">
        <v>35</v>
      </c>
      <c r="G23" s="103">
        <v>53</v>
      </c>
      <c r="H23" s="103">
        <v>814</v>
      </c>
      <c r="I23" s="103">
        <v>265</v>
      </c>
      <c r="J23" s="103">
        <v>4006</v>
      </c>
      <c r="K23" s="103">
        <v>680</v>
      </c>
      <c r="L23" s="103">
        <v>413</v>
      </c>
      <c r="M23" s="103">
        <v>400</v>
      </c>
      <c r="N23" s="103">
        <v>13</v>
      </c>
      <c r="O23" s="103">
        <v>0</v>
      </c>
      <c r="P23" s="103">
        <v>15</v>
      </c>
      <c r="Q23" s="103">
        <v>474</v>
      </c>
      <c r="R23" s="103">
        <v>161</v>
      </c>
      <c r="S23" s="103">
        <v>2140</v>
      </c>
      <c r="T23" s="103">
        <v>1030</v>
      </c>
      <c r="U23" s="103">
        <v>450</v>
      </c>
      <c r="V23" s="103">
        <v>172</v>
      </c>
      <c r="W23" s="103" t="s">
        <v>77</v>
      </c>
      <c r="X23" s="103" t="s">
        <v>77</v>
      </c>
      <c r="Y23" s="103">
        <v>8</v>
      </c>
      <c r="Z23" s="103">
        <v>14</v>
      </c>
      <c r="AA23" s="103">
        <v>0</v>
      </c>
      <c r="AB23" s="103">
        <v>2</v>
      </c>
    </row>
    <row r="24" spans="1:28" s="2" customFormat="1" ht="12.75" customHeight="1">
      <c r="A24" s="105"/>
      <c r="B24" s="57" t="s">
        <v>2</v>
      </c>
      <c r="C24" s="44" t="s">
        <v>5</v>
      </c>
      <c r="D24" s="101">
        <f>SUM(E24,AB24)</f>
        <v>9955</v>
      </c>
      <c r="E24" s="101">
        <f>SUM(F24:AA24)</f>
        <v>9954</v>
      </c>
      <c r="F24" s="101">
        <v>19</v>
      </c>
      <c r="G24" s="103">
        <v>19</v>
      </c>
      <c r="H24" s="103">
        <v>667</v>
      </c>
      <c r="I24" s="103">
        <v>273</v>
      </c>
      <c r="J24" s="103">
        <v>4354</v>
      </c>
      <c r="K24" s="103">
        <v>389</v>
      </c>
      <c r="L24" s="103">
        <v>359</v>
      </c>
      <c r="M24" s="103">
        <v>280</v>
      </c>
      <c r="N24" s="103">
        <v>217</v>
      </c>
      <c r="O24" s="103">
        <v>5</v>
      </c>
      <c r="P24" s="103">
        <v>46</v>
      </c>
      <c r="Q24" s="103">
        <v>366</v>
      </c>
      <c r="R24" s="103">
        <v>141</v>
      </c>
      <c r="S24" s="103">
        <v>1472</v>
      </c>
      <c r="T24" s="103">
        <v>672</v>
      </c>
      <c r="U24" s="103">
        <v>454</v>
      </c>
      <c r="V24" s="103">
        <v>131</v>
      </c>
      <c r="W24" s="103" t="s">
        <v>77</v>
      </c>
      <c r="X24" s="103" t="s">
        <v>77</v>
      </c>
      <c r="Y24" s="103">
        <v>63</v>
      </c>
      <c r="Z24" s="103">
        <v>27</v>
      </c>
      <c r="AA24" s="103">
        <v>0</v>
      </c>
      <c r="AB24" s="103">
        <v>1</v>
      </c>
    </row>
    <row r="25" spans="1:29" s="2" customFormat="1" ht="12.75" customHeight="1">
      <c r="A25" s="88" t="s">
        <v>125</v>
      </c>
      <c r="B25" s="56" t="s">
        <v>0</v>
      </c>
      <c r="C25" s="45" t="s">
        <v>3</v>
      </c>
      <c r="D25" s="99">
        <f>IF(SUM(D26,D27)=SUM(E25,AB25),SUM(E25,AB25),"error")</f>
        <v>25031</v>
      </c>
      <c r="E25" s="99">
        <f>IF(SUM(E26:E27)=SUM(F25:AA25),SUM(F25:AA25),"error")</f>
        <v>25029</v>
      </c>
      <c r="F25" s="99">
        <f aca="true" t="shared" si="7" ref="F25:AB25">SUM(F26:F27)</f>
        <v>108</v>
      </c>
      <c r="G25" s="99">
        <f t="shared" si="7"/>
        <v>89</v>
      </c>
      <c r="H25" s="99">
        <f t="shared" si="7"/>
        <v>1517</v>
      </c>
      <c r="I25" s="99">
        <f t="shared" si="7"/>
        <v>533</v>
      </c>
      <c r="J25" s="99">
        <f t="shared" si="7"/>
        <v>6058</v>
      </c>
      <c r="K25" s="99">
        <f t="shared" si="7"/>
        <v>717</v>
      </c>
      <c r="L25" s="99">
        <f t="shared" si="7"/>
        <v>2751</v>
      </c>
      <c r="M25" s="99">
        <f t="shared" si="7"/>
        <v>1044</v>
      </c>
      <c r="N25" s="99">
        <f t="shared" si="7"/>
        <v>411</v>
      </c>
      <c r="O25" s="99">
        <f t="shared" si="7"/>
        <v>243</v>
      </c>
      <c r="P25" s="99">
        <f t="shared" si="7"/>
        <v>22</v>
      </c>
      <c r="Q25" s="99">
        <f t="shared" si="7"/>
        <v>1044</v>
      </c>
      <c r="R25" s="99">
        <f t="shared" si="7"/>
        <v>458</v>
      </c>
      <c r="S25" s="99">
        <f t="shared" si="7"/>
        <v>6031</v>
      </c>
      <c r="T25" s="99">
        <f t="shared" si="7"/>
        <v>1357</v>
      </c>
      <c r="U25" s="99">
        <f t="shared" si="7"/>
        <v>1943</v>
      </c>
      <c r="V25" s="99">
        <f t="shared" si="7"/>
        <v>346</v>
      </c>
      <c r="W25" s="99">
        <f t="shared" si="7"/>
        <v>0</v>
      </c>
      <c r="X25" s="99">
        <f t="shared" si="7"/>
        <v>0</v>
      </c>
      <c r="Y25" s="99">
        <f t="shared" si="7"/>
        <v>219</v>
      </c>
      <c r="Z25" s="99">
        <f t="shared" si="7"/>
        <v>134</v>
      </c>
      <c r="AA25" s="99">
        <f t="shared" si="7"/>
        <v>4</v>
      </c>
      <c r="AB25" s="99">
        <f t="shared" si="7"/>
        <v>2</v>
      </c>
      <c r="AC25" s="30"/>
    </row>
    <row r="26" spans="1:28" s="2" customFormat="1" ht="12.75" customHeight="1">
      <c r="A26" s="104" t="s">
        <v>126</v>
      </c>
      <c r="B26" s="57" t="s">
        <v>1</v>
      </c>
      <c r="C26" s="43" t="s">
        <v>4</v>
      </c>
      <c r="D26" s="101">
        <f>SUM(E26,AB26)</f>
        <v>13020</v>
      </c>
      <c r="E26" s="101">
        <f>SUM(F26:AA26)</f>
        <v>13020</v>
      </c>
      <c r="F26" s="101">
        <v>71</v>
      </c>
      <c r="G26" s="103">
        <v>64</v>
      </c>
      <c r="H26" s="103">
        <v>781</v>
      </c>
      <c r="I26" s="103">
        <v>256</v>
      </c>
      <c r="J26" s="103">
        <v>2832</v>
      </c>
      <c r="K26" s="103">
        <v>421</v>
      </c>
      <c r="L26" s="103">
        <v>1226</v>
      </c>
      <c r="M26" s="103">
        <v>635</v>
      </c>
      <c r="N26" s="103">
        <v>111</v>
      </c>
      <c r="O26" s="103">
        <v>124</v>
      </c>
      <c r="P26" s="103">
        <v>9</v>
      </c>
      <c r="Q26" s="103">
        <v>532</v>
      </c>
      <c r="R26" s="103">
        <v>261</v>
      </c>
      <c r="S26" s="103">
        <v>3544</v>
      </c>
      <c r="T26" s="103">
        <v>860</v>
      </c>
      <c r="U26" s="103">
        <v>1035</v>
      </c>
      <c r="V26" s="103">
        <v>158</v>
      </c>
      <c r="W26" s="103" t="s">
        <v>77</v>
      </c>
      <c r="X26" s="103" t="s">
        <v>77</v>
      </c>
      <c r="Y26" s="103">
        <v>62</v>
      </c>
      <c r="Z26" s="103">
        <v>38</v>
      </c>
      <c r="AA26" s="103">
        <v>0</v>
      </c>
      <c r="AB26" s="103">
        <v>0</v>
      </c>
    </row>
    <row r="27" spans="1:28" s="2" customFormat="1" ht="12.75" customHeight="1">
      <c r="A27" s="105"/>
      <c r="B27" s="57" t="s">
        <v>2</v>
      </c>
      <c r="C27" s="44" t="s">
        <v>5</v>
      </c>
      <c r="D27" s="101">
        <f>SUM(E27,AB27)</f>
        <v>12011</v>
      </c>
      <c r="E27" s="101">
        <f>SUM(F27:AA27)</f>
        <v>12009</v>
      </c>
      <c r="F27" s="101">
        <v>37</v>
      </c>
      <c r="G27" s="103">
        <v>25</v>
      </c>
      <c r="H27" s="103">
        <v>736</v>
      </c>
      <c r="I27" s="103">
        <v>277</v>
      </c>
      <c r="J27" s="103">
        <v>3226</v>
      </c>
      <c r="K27" s="103">
        <v>296</v>
      </c>
      <c r="L27" s="103">
        <v>1525</v>
      </c>
      <c r="M27" s="103">
        <v>409</v>
      </c>
      <c r="N27" s="103">
        <v>300</v>
      </c>
      <c r="O27" s="103">
        <v>119</v>
      </c>
      <c r="P27" s="103">
        <v>13</v>
      </c>
      <c r="Q27" s="103">
        <v>512</v>
      </c>
      <c r="R27" s="103">
        <v>197</v>
      </c>
      <c r="S27" s="103">
        <v>2487</v>
      </c>
      <c r="T27" s="103">
        <v>497</v>
      </c>
      <c r="U27" s="103">
        <v>908</v>
      </c>
      <c r="V27" s="103">
        <v>188</v>
      </c>
      <c r="W27" s="103" t="s">
        <v>77</v>
      </c>
      <c r="X27" s="103" t="s">
        <v>77</v>
      </c>
      <c r="Y27" s="103">
        <v>157</v>
      </c>
      <c r="Z27" s="103">
        <v>96</v>
      </c>
      <c r="AA27" s="103">
        <v>4</v>
      </c>
      <c r="AB27" s="103">
        <v>2</v>
      </c>
    </row>
    <row r="28" spans="1:28" s="2" customFormat="1" ht="12.75" customHeight="1">
      <c r="A28" s="88" t="s">
        <v>127</v>
      </c>
      <c r="B28" s="56" t="s">
        <v>0</v>
      </c>
      <c r="C28" s="45" t="s">
        <v>3</v>
      </c>
      <c r="D28" s="99">
        <f>IF(SUM(D29,D30)=SUM(E28,AB28),SUM(E28,AB28),"error")</f>
        <v>24809</v>
      </c>
      <c r="E28" s="99">
        <f>IF(SUM(E29:E30)=SUM(F28:AA28),SUM(F28:AA28),"error")</f>
        <v>24800</v>
      </c>
      <c r="F28" s="99">
        <f aca="true" t="shared" si="8" ref="F28:AB28">SUM(F29:F30)</f>
        <v>136</v>
      </c>
      <c r="G28" s="99">
        <f t="shared" si="8"/>
        <v>105</v>
      </c>
      <c r="H28" s="99">
        <f t="shared" si="8"/>
        <v>1424</v>
      </c>
      <c r="I28" s="99">
        <f t="shared" si="8"/>
        <v>493</v>
      </c>
      <c r="J28" s="99">
        <f t="shared" si="8"/>
        <v>3648</v>
      </c>
      <c r="K28" s="99">
        <f t="shared" si="8"/>
        <v>487</v>
      </c>
      <c r="L28" s="99">
        <f t="shared" si="8"/>
        <v>3489</v>
      </c>
      <c r="M28" s="99">
        <f t="shared" si="8"/>
        <v>604</v>
      </c>
      <c r="N28" s="99">
        <f t="shared" si="8"/>
        <v>972</v>
      </c>
      <c r="O28" s="99">
        <f t="shared" si="8"/>
        <v>168</v>
      </c>
      <c r="P28" s="99">
        <f t="shared" si="8"/>
        <v>5</v>
      </c>
      <c r="Q28" s="99">
        <f t="shared" si="8"/>
        <v>2062</v>
      </c>
      <c r="R28" s="99">
        <f t="shared" si="8"/>
        <v>349</v>
      </c>
      <c r="S28" s="99">
        <f t="shared" si="8"/>
        <v>6018</v>
      </c>
      <c r="T28" s="99">
        <f t="shared" si="8"/>
        <v>787</v>
      </c>
      <c r="U28" s="99">
        <f t="shared" si="8"/>
        <v>3069</v>
      </c>
      <c r="V28" s="99">
        <f t="shared" si="8"/>
        <v>537</v>
      </c>
      <c r="W28" s="99">
        <f t="shared" si="8"/>
        <v>0</v>
      </c>
      <c r="X28" s="99">
        <f t="shared" si="8"/>
        <v>0</v>
      </c>
      <c r="Y28" s="99">
        <f t="shared" si="8"/>
        <v>254</v>
      </c>
      <c r="Z28" s="99">
        <f t="shared" si="8"/>
        <v>191</v>
      </c>
      <c r="AA28" s="99">
        <f t="shared" si="8"/>
        <v>2</v>
      </c>
      <c r="AB28" s="99">
        <f t="shared" si="8"/>
        <v>9</v>
      </c>
    </row>
    <row r="29" spans="1:28" s="2" customFormat="1" ht="12.75" customHeight="1">
      <c r="A29" s="104" t="s">
        <v>128</v>
      </c>
      <c r="B29" s="57" t="s">
        <v>1</v>
      </c>
      <c r="C29" s="43" t="s">
        <v>4</v>
      </c>
      <c r="D29" s="101">
        <f>SUM(E29,AB29)</f>
        <v>12619</v>
      </c>
      <c r="E29" s="101">
        <f>SUM(F29:AA29)</f>
        <v>12613</v>
      </c>
      <c r="F29" s="101">
        <v>86</v>
      </c>
      <c r="G29" s="103">
        <v>63</v>
      </c>
      <c r="H29" s="103">
        <v>680</v>
      </c>
      <c r="I29" s="103">
        <v>239</v>
      </c>
      <c r="J29" s="103">
        <v>1641</v>
      </c>
      <c r="K29" s="103">
        <v>231</v>
      </c>
      <c r="L29" s="103">
        <v>1553</v>
      </c>
      <c r="M29" s="103">
        <v>330</v>
      </c>
      <c r="N29" s="103">
        <v>426</v>
      </c>
      <c r="O29" s="103">
        <v>103</v>
      </c>
      <c r="P29" s="103">
        <v>2</v>
      </c>
      <c r="Q29" s="103">
        <v>1086</v>
      </c>
      <c r="R29" s="103">
        <v>194</v>
      </c>
      <c r="S29" s="103">
        <v>3280</v>
      </c>
      <c r="T29" s="103">
        <v>518</v>
      </c>
      <c r="U29" s="103">
        <v>1670</v>
      </c>
      <c r="V29" s="103">
        <v>327</v>
      </c>
      <c r="W29" s="103" t="s">
        <v>77</v>
      </c>
      <c r="X29" s="103" t="s">
        <v>77</v>
      </c>
      <c r="Y29" s="103">
        <v>87</v>
      </c>
      <c r="Z29" s="103">
        <v>97</v>
      </c>
      <c r="AA29" s="103">
        <v>0</v>
      </c>
      <c r="AB29" s="103">
        <v>6</v>
      </c>
    </row>
    <row r="30" spans="1:28" s="2" customFormat="1" ht="12.75" customHeight="1">
      <c r="A30" s="105"/>
      <c r="B30" s="57" t="s">
        <v>2</v>
      </c>
      <c r="C30" s="44" t="s">
        <v>5</v>
      </c>
      <c r="D30" s="101">
        <f>SUM(E30,AB30)</f>
        <v>12190</v>
      </c>
      <c r="E30" s="101">
        <f>SUM(F30:AA30)</f>
        <v>12187</v>
      </c>
      <c r="F30" s="101">
        <v>50</v>
      </c>
      <c r="G30" s="103">
        <v>42</v>
      </c>
      <c r="H30" s="103">
        <v>744</v>
      </c>
      <c r="I30" s="103">
        <v>254</v>
      </c>
      <c r="J30" s="103">
        <v>2007</v>
      </c>
      <c r="K30" s="103">
        <v>256</v>
      </c>
      <c r="L30" s="103">
        <v>1936</v>
      </c>
      <c r="M30" s="103">
        <v>274</v>
      </c>
      <c r="N30" s="103">
        <v>546</v>
      </c>
      <c r="O30" s="103">
        <v>65</v>
      </c>
      <c r="P30" s="103">
        <v>3</v>
      </c>
      <c r="Q30" s="103">
        <v>976</v>
      </c>
      <c r="R30" s="103">
        <v>155</v>
      </c>
      <c r="S30" s="103">
        <v>2738</v>
      </c>
      <c r="T30" s="103">
        <v>269</v>
      </c>
      <c r="U30" s="103">
        <v>1399</v>
      </c>
      <c r="V30" s="103">
        <v>210</v>
      </c>
      <c r="W30" s="103" t="s">
        <v>77</v>
      </c>
      <c r="X30" s="103" t="s">
        <v>77</v>
      </c>
      <c r="Y30" s="103">
        <v>167</v>
      </c>
      <c r="Z30" s="103">
        <v>94</v>
      </c>
      <c r="AA30" s="103">
        <v>2</v>
      </c>
      <c r="AB30" s="103">
        <v>3</v>
      </c>
    </row>
    <row r="31" spans="1:29" s="2" customFormat="1" ht="12.75" customHeight="1">
      <c r="A31" s="88" t="s">
        <v>129</v>
      </c>
      <c r="B31" s="56" t="s">
        <v>0</v>
      </c>
      <c r="C31" s="45" t="s">
        <v>3</v>
      </c>
      <c r="D31" s="99">
        <f>IF(SUM(D32,D33)=SUM(E31,AB31),SUM(E31,AB31),"error")</f>
        <v>25294</v>
      </c>
      <c r="E31" s="99">
        <f>IF(SUM(E32:E33)=SUM(F31:AA31),SUM(F31:AA31),"error")</f>
        <v>25277</v>
      </c>
      <c r="F31" s="99">
        <f aca="true" t="shared" si="9" ref="F31:AB31">SUM(F32:F33)</f>
        <v>177</v>
      </c>
      <c r="G31" s="99">
        <f t="shared" si="9"/>
        <v>101</v>
      </c>
      <c r="H31" s="99">
        <f t="shared" si="9"/>
        <v>1287</v>
      </c>
      <c r="I31" s="99">
        <f t="shared" si="9"/>
        <v>390</v>
      </c>
      <c r="J31" s="99">
        <f t="shared" si="9"/>
        <v>2793</v>
      </c>
      <c r="K31" s="99">
        <f t="shared" si="9"/>
        <v>352</v>
      </c>
      <c r="L31" s="99">
        <f t="shared" si="9"/>
        <v>2892</v>
      </c>
      <c r="M31" s="99">
        <f t="shared" si="9"/>
        <v>369</v>
      </c>
      <c r="N31" s="99">
        <f t="shared" si="9"/>
        <v>1245</v>
      </c>
      <c r="O31" s="99">
        <f t="shared" si="9"/>
        <v>110</v>
      </c>
      <c r="P31" s="99">
        <f t="shared" si="9"/>
        <v>10</v>
      </c>
      <c r="Q31" s="99">
        <f t="shared" si="9"/>
        <v>2497</v>
      </c>
      <c r="R31" s="99">
        <f t="shared" si="9"/>
        <v>380</v>
      </c>
      <c r="S31" s="99">
        <f t="shared" si="9"/>
        <v>6901</v>
      </c>
      <c r="T31" s="99">
        <f t="shared" si="9"/>
        <v>778</v>
      </c>
      <c r="U31" s="99">
        <f t="shared" si="9"/>
        <v>3832</v>
      </c>
      <c r="V31" s="99">
        <f t="shared" si="9"/>
        <v>562</v>
      </c>
      <c r="W31" s="99">
        <f t="shared" si="9"/>
        <v>0</v>
      </c>
      <c r="X31" s="99">
        <f t="shared" si="9"/>
        <v>0</v>
      </c>
      <c r="Y31" s="99">
        <f t="shared" si="9"/>
        <v>469</v>
      </c>
      <c r="Z31" s="99">
        <f t="shared" si="9"/>
        <v>129</v>
      </c>
      <c r="AA31" s="99">
        <f t="shared" si="9"/>
        <v>3</v>
      </c>
      <c r="AB31" s="99">
        <f t="shared" si="9"/>
        <v>17</v>
      </c>
      <c r="AC31" s="30"/>
    </row>
    <row r="32" spans="1:29" s="2" customFormat="1" ht="12.75" customHeight="1">
      <c r="A32" s="104" t="s">
        <v>130</v>
      </c>
      <c r="B32" s="84" t="s">
        <v>1</v>
      </c>
      <c r="C32" s="43" t="s">
        <v>4</v>
      </c>
      <c r="D32" s="101">
        <f>SUM(E32,AB32)</f>
        <v>12809</v>
      </c>
      <c r="E32" s="101">
        <f>SUM(F32:AA32)</f>
        <v>12806</v>
      </c>
      <c r="F32" s="100">
        <v>101</v>
      </c>
      <c r="G32" s="102">
        <v>60</v>
      </c>
      <c r="H32" s="102">
        <v>644</v>
      </c>
      <c r="I32" s="102">
        <v>181</v>
      </c>
      <c r="J32" s="102">
        <v>1210</v>
      </c>
      <c r="K32" s="102">
        <v>157</v>
      </c>
      <c r="L32" s="102">
        <v>1483</v>
      </c>
      <c r="M32" s="102">
        <v>192</v>
      </c>
      <c r="N32" s="102">
        <v>597</v>
      </c>
      <c r="O32" s="102">
        <v>65</v>
      </c>
      <c r="P32" s="102">
        <v>7</v>
      </c>
      <c r="Q32" s="102">
        <v>1189</v>
      </c>
      <c r="R32" s="102">
        <v>212</v>
      </c>
      <c r="S32" s="102">
        <v>3576</v>
      </c>
      <c r="T32" s="102">
        <v>457</v>
      </c>
      <c r="U32" s="102">
        <v>2126</v>
      </c>
      <c r="V32" s="102">
        <v>343</v>
      </c>
      <c r="W32" s="102" t="s">
        <v>77</v>
      </c>
      <c r="X32" s="102" t="s">
        <v>77</v>
      </c>
      <c r="Y32" s="102">
        <v>158</v>
      </c>
      <c r="Z32" s="102">
        <v>48</v>
      </c>
      <c r="AA32" s="102">
        <v>0</v>
      </c>
      <c r="AB32" s="102">
        <v>3</v>
      </c>
      <c r="AC32" s="30"/>
    </row>
    <row r="33" spans="1:28" s="2" customFormat="1" ht="12.75" customHeight="1">
      <c r="A33" s="105"/>
      <c r="B33" s="85" t="s">
        <v>2</v>
      </c>
      <c r="C33" s="44" t="s">
        <v>5</v>
      </c>
      <c r="D33" s="101">
        <f>SUM(E33,AB33)</f>
        <v>12485</v>
      </c>
      <c r="E33" s="101">
        <f>SUM(F33:AA33)</f>
        <v>12471</v>
      </c>
      <c r="F33" s="101">
        <v>76</v>
      </c>
      <c r="G33" s="103">
        <v>41</v>
      </c>
      <c r="H33" s="103">
        <v>643</v>
      </c>
      <c r="I33" s="103">
        <v>209</v>
      </c>
      <c r="J33" s="103">
        <v>1583</v>
      </c>
      <c r="K33" s="103">
        <v>195</v>
      </c>
      <c r="L33" s="103">
        <v>1409</v>
      </c>
      <c r="M33" s="103">
        <v>177</v>
      </c>
      <c r="N33" s="103">
        <v>648</v>
      </c>
      <c r="O33" s="103">
        <v>45</v>
      </c>
      <c r="P33" s="103">
        <v>3</v>
      </c>
      <c r="Q33" s="103">
        <v>1308</v>
      </c>
      <c r="R33" s="103">
        <v>168</v>
      </c>
      <c r="S33" s="103">
        <v>3325</v>
      </c>
      <c r="T33" s="103">
        <v>321</v>
      </c>
      <c r="U33" s="103">
        <v>1706</v>
      </c>
      <c r="V33" s="103">
        <v>219</v>
      </c>
      <c r="W33" s="103" t="s">
        <v>77</v>
      </c>
      <c r="X33" s="103" t="s">
        <v>77</v>
      </c>
      <c r="Y33" s="103">
        <v>311</v>
      </c>
      <c r="Z33" s="103">
        <v>81</v>
      </c>
      <c r="AA33" s="103">
        <v>3</v>
      </c>
      <c r="AB33" s="103">
        <v>14</v>
      </c>
    </row>
    <row r="34" spans="1:28" s="2" customFormat="1" ht="12.75" customHeight="1">
      <c r="A34" s="88" t="s">
        <v>131</v>
      </c>
      <c r="B34" s="86" t="s">
        <v>0</v>
      </c>
      <c r="C34" s="45" t="s">
        <v>3</v>
      </c>
      <c r="D34" s="99">
        <f>IF(SUM(D35,D36)=SUM(E34,AB34),SUM(E34,AB34),"error")</f>
        <v>25984</v>
      </c>
      <c r="E34" s="99">
        <f>IF(SUM(E35:E36)=SUM(F34:AA34),SUM(F34:AA34),"error")</f>
        <v>25957</v>
      </c>
      <c r="F34" s="99">
        <f aca="true" t="shared" si="10" ref="F34:AB34">SUM(F35:F36)</f>
        <v>240</v>
      </c>
      <c r="G34" s="99">
        <f t="shared" si="10"/>
        <v>66</v>
      </c>
      <c r="H34" s="99">
        <f t="shared" si="10"/>
        <v>1028</v>
      </c>
      <c r="I34" s="99">
        <f t="shared" si="10"/>
        <v>256</v>
      </c>
      <c r="J34" s="99">
        <f t="shared" si="10"/>
        <v>2257</v>
      </c>
      <c r="K34" s="99">
        <f t="shared" si="10"/>
        <v>306</v>
      </c>
      <c r="L34" s="99">
        <f t="shared" si="10"/>
        <v>1980</v>
      </c>
      <c r="M34" s="99">
        <f t="shared" si="10"/>
        <v>292</v>
      </c>
      <c r="N34" s="99">
        <f t="shared" si="10"/>
        <v>1498</v>
      </c>
      <c r="O34" s="99">
        <f t="shared" si="10"/>
        <v>100</v>
      </c>
      <c r="P34" s="99">
        <f t="shared" si="10"/>
        <v>7</v>
      </c>
      <c r="Q34" s="99">
        <f t="shared" si="10"/>
        <v>2558</v>
      </c>
      <c r="R34" s="99">
        <f t="shared" si="10"/>
        <v>376</v>
      </c>
      <c r="S34" s="99">
        <f t="shared" si="10"/>
        <v>7340</v>
      </c>
      <c r="T34" s="99">
        <f t="shared" si="10"/>
        <v>818</v>
      </c>
      <c r="U34" s="99">
        <f t="shared" si="10"/>
        <v>5171</v>
      </c>
      <c r="V34" s="99">
        <f t="shared" si="10"/>
        <v>541</v>
      </c>
      <c r="W34" s="99">
        <f t="shared" si="10"/>
        <v>1</v>
      </c>
      <c r="X34" s="99">
        <f t="shared" si="10"/>
        <v>1</v>
      </c>
      <c r="Y34" s="99">
        <f t="shared" si="10"/>
        <v>972</v>
      </c>
      <c r="Z34" s="99">
        <f t="shared" si="10"/>
        <v>145</v>
      </c>
      <c r="AA34" s="99">
        <f t="shared" si="10"/>
        <v>4</v>
      </c>
      <c r="AB34" s="99">
        <f t="shared" si="10"/>
        <v>27</v>
      </c>
    </row>
    <row r="35" spans="1:28" s="2" customFormat="1" ht="12.75" customHeight="1">
      <c r="A35" s="104" t="s">
        <v>132</v>
      </c>
      <c r="B35" s="85" t="s">
        <v>1</v>
      </c>
      <c r="C35" s="43" t="s">
        <v>4</v>
      </c>
      <c r="D35" s="101">
        <f>SUM(E35,AB35)</f>
        <v>13596</v>
      </c>
      <c r="E35" s="101">
        <f>SUM(F35:AA35)</f>
        <v>13587</v>
      </c>
      <c r="F35" s="101">
        <v>141</v>
      </c>
      <c r="G35" s="103">
        <v>39</v>
      </c>
      <c r="H35" s="103">
        <v>543</v>
      </c>
      <c r="I35" s="103">
        <v>135</v>
      </c>
      <c r="J35" s="103">
        <v>1091</v>
      </c>
      <c r="K35" s="103">
        <v>119</v>
      </c>
      <c r="L35" s="103">
        <v>1167</v>
      </c>
      <c r="M35" s="103">
        <v>150</v>
      </c>
      <c r="N35" s="103">
        <v>851</v>
      </c>
      <c r="O35" s="103">
        <v>59</v>
      </c>
      <c r="P35" s="103">
        <v>3</v>
      </c>
      <c r="Q35" s="103">
        <v>1243</v>
      </c>
      <c r="R35" s="103">
        <v>219</v>
      </c>
      <c r="S35" s="103">
        <v>3780</v>
      </c>
      <c r="T35" s="103">
        <v>515</v>
      </c>
      <c r="U35" s="103">
        <v>2791</v>
      </c>
      <c r="V35" s="103">
        <v>343</v>
      </c>
      <c r="W35" s="103">
        <v>1</v>
      </c>
      <c r="X35" s="103">
        <v>1</v>
      </c>
      <c r="Y35" s="103">
        <v>337</v>
      </c>
      <c r="Z35" s="103">
        <v>57</v>
      </c>
      <c r="AA35" s="103">
        <v>2</v>
      </c>
      <c r="AB35" s="103">
        <v>9</v>
      </c>
    </row>
    <row r="36" spans="1:28" s="2" customFormat="1" ht="12.75" customHeight="1">
      <c r="A36" s="105"/>
      <c r="B36" s="85" t="s">
        <v>2</v>
      </c>
      <c r="C36" s="44" t="s">
        <v>5</v>
      </c>
      <c r="D36" s="101">
        <f>SUM(E36,AB36)</f>
        <v>12388</v>
      </c>
      <c r="E36" s="101">
        <f>SUM(F36:AA36)</f>
        <v>12370</v>
      </c>
      <c r="F36" s="101">
        <v>99</v>
      </c>
      <c r="G36" s="103">
        <v>27</v>
      </c>
      <c r="H36" s="103">
        <v>485</v>
      </c>
      <c r="I36" s="103">
        <v>121</v>
      </c>
      <c r="J36" s="103">
        <v>1166</v>
      </c>
      <c r="K36" s="103">
        <v>187</v>
      </c>
      <c r="L36" s="103">
        <v>813</v>
      </c>
      <c r="M36" s="103">
        <v>142</v>
      </c>
      <c r="N36" s="103">
        <v>647</v>
      </c>
      <c r="O36" s="103">
        <v>41</v>
      </c>
      <c r="P36" s="103">
        <v>4</v>
      </c>
      <c r="Q36" s="103">
        <v>1315</v>
      </c>
      <c r="R36" s="103">
        <v>157</v>
      </c>
      <c r="S36" s="103">
        <v>3560</v>
      </c>
      <c r="T36" s="103">
        <v>303</v>
      </c>
      <c r="U36" s="103">
        <v>2380</v>
      </c>
      <c r="V36" s="103">
        <v>198</v>
      </c>
      <c r="W36" s="103">
        <v>0</v>
      </c>
      <c r="X36" s="103" t="s">
        <v>77</v>
      </c>
      <c r="Y36" s="103">
        <v>635</v>
      </c>
      <c r="Z36" s="103">
        <v>88</v>
      </c>
      <c r="AA36" s="103">
        <v>2</v>
      </c>
      <c r="AB36" s="103">
        <v>18</v>
      </c>
    </row>
    <row r="37" spans="1:28" s="2" customFormat="1" ht="12.75" customHeight="1">
      <c r="A37" s="88" t="s">
        <v>133</v>
      </c>
      <c r="B37" s="86" t="s">
        <v>0</v>
      </c>
      <c r="C37" s="45" t="s">
        <v>3</v>
      </c>
      <c r="D37" s="99">
        <f>IF(SUM(D38,D39)=SUM(E37,AB37),SUM(E37,AB37),"error")</f>
        <v>26321</v>
      </c>
      <c r="E37" s="99">
        <f>IF(SUM(E38:E39)=SUM(F37:AA37),SUM(F37:AA37),"error")</f>
        <v>26281</v>
      </c>
      <c r="F37" s="99">
        <f aca="true" t="shared" si="11" ref="F37:AB37">SUM(F38:F39)</f>
        <v>144</v>
      </c>
      <c r="G37" s="99">
        <f t="shared" si="11"/>
        <v>26</v>
      </c>
      <c r="H37" s="99">
        <f t="shared" si="11"/>
        <v>544</v>
      </c>
      <c r="I37" s="99">
        <f t="shared" si="11"/>
        <v>154</v>
      </c>
      <c r="J37" s="99">
        <f t="shared" si="11"/>
        <v>1877</v>
      </c>
      <c r="K37" s="99">
        <f t="shared" si="11"/>
        <v>224</v>
      </c>
      <c r="L37" s="99">
        <f t="shared" si="11"/>
        <v>1723</v>
      </c>
      <c r="M37" s="99">
        <f t="shared" si="11"/>
        <v>228</v>
      </c>
      <c r="N37" s="99">
        <f t="shared" si="11"/>
        <v>1340</v>
      </c>
      <c r="O37" s="99">
        <f t="shared" si="11"/>
        <v>80</v>
      </c>
      <c r="P37" s="99">
        <f t="shared" si="11"/>
        <v>9</v>
      </c>
      <c r="Q37" s="99">
        <f t="shared" si="11"/>
        <v>2562</v>
      </c>
      <c r="R37" s="99">
        <f t="shared" si="11"/>
        <v>336</v>
      </c>
      <c r="S37" s="99">
        <f t="shared" si="11"/>
        <v>6897</v>
      </c>
      <c r="T37" s="99">
        <f t="shared" si="11"/>
        <v>832</v>
      </c>
      <c r="U37" s="99">
        <f t="shared" si="11"/>
        <v>6507</v>
      </c>
      <c r="V37" s="99">
        <f t="shared" si="11"/>
        <v>576</v>
      </c>
      <c r="W37" s="99">
        <f t="shared" si="11"/>
        <v>6</v>
      </c>
      <c r="X37" s="99">
        <f t="shared" si="11"/>
        <v>1</v>
      </c>
      <c r="Y37" s="99">
        <f t="shared" si="11"/>
        <v>1979</v>
      </c>
      <c r="Z37" s="99">
        <f t="shared" si="11"/>
        <v>221</v>
      </c>
      <c r="AA37" s="99">
        <f t="shared" si="11"/>
        <v>15</v>
      </c>
      <c r="AB37" s="99">
        <f t="shared" si="11"/>
        <v>40</v>
      </c>
    </row>
    <row r="38" spans="1:28" s="2" customFormat="1" ht="12.75" customHeight="1">
      <c r="A38" s="104" t="s">
        <v>134</v>
      </c>
      <c r="B38" s="85" t="s">
        <v>1</v>
      </c>
      <c r="C38" s="43" t="s">
        <v>4</v>
      </c>
      <c r="D38" s="101">
        <f>SUM(E38,AB38)</f>
        <v>13218</v>
      </c>
      <c r="E38" s="101">
        <f>SUM(F38:AA38)</f>
        <v>13208</v>
      </c>
      <c r="F38" s="101">
        <v>106</v>
      </c>
      <c r="G38" s="103">
        <v>16</v>
      </c>
      <c r="H38" s="103">
        <v>326</v>
      </c>
      <c r="I38" s="103">
        <v>80</v>
      </c>
      <c r="J38" s="103">
        <v>989</v>
      </c>
      <c r="K38" s="103">
        <v>85</v>
      </c>
      <c r="L38" s="103">
        <v>998</v>
      </c>
      <c r="M38" s="103">
        <v>106</v>
      </c>
      <c r="N38" s="103">
        <v>793</v>
      </c>
      <c r="O38" s="103">
        <v>44</v>
      </c>
      <c r="P38" s="103">
        <v>5</v>
      </c>
      <c r="Q38" s="103">
        <v>1257</v>
      </c>
      <c r="R38" s="103">
        <v>200</v>
      </c>
      <c r="S38" s="103">
        <v>3452</v>
      </c>
      <c r="T38" s="103">
        <v>519</v>
      </c>
      <c r="U38" s="103">
        <v>3169</v>
      </c>
      <c r="V38" s="103">
        <v>308</v>
      </c>
      <c r="W38" s="103">
        <v>3</v>
      </c>
      <c r="X38" s="103">
        <v>1</v>
      </c>
      <c r="Y38" s="103">
        <v>663</v>
      </c>
      <c r="Z38" s="103">
        <v>85</v>
      </c>
      <c r="AA38" s="103">
        <v>3</v>
      </c>
      <c r="AB38" s="103">
        <v>10</v>
      </c>
    </row>
    <row r="39" spans="1:28" s="2" customFormat="1" ht="12.75" customHeight="1">
      <c r="A39" s="105"/>
      <c r="B39" s="85" t="s">
        <v>2</v>
      </c>
      <c r="C39" s="44" t="s">
        <v>5</v>
      </c>
      <c r="D39" s="101">
        <f>SUM(E39,AB39)</f>
        <v>13103</v>
      </c>
      <c r="E39" s="101">
        <f>SUM(F39:AA39)</f>
        <v>13073</v>
      </c>
      <c r="F39" s="101">
        <v>38</v>
      </c>
      <c r="G39" s="103">
        <v>10</v>
      </c>
      <c r="H39" s="103">
        <v>218</v>
      </c>
      <c r="I39" s="103">
        <v>74</v>
      </c>
      <c r="J39" s="103">
        <v>888</v>
      </c>
      <c r="K39" s="103">
        <v>139</v>
      </c>
      <c r="L39" s="103">
        <v>725</v>
      </c>
      <c r="M39" s="103">
        <v>122</v>
      </c>
      <c r="N39" s="103">
        <v>547</v>
      </c>
      <c r="O39" s="103">
        <v>36</v>
      </c>
      <c r="P39" s="103">
        <v>4</v>
      </c>
      <c r="Q39" s="103">
        <v>1305</v>
      </c>
      <c r="R39" s="103">
        <v>136</v>
      </c>
      <c r="S39" s="103">
        <v>3445</v>
      </c>
      <c r="T39" s="103">
        <v>313</v>
      </c>
      <c r="U39" s="103">
        <v>3338</v>
      </c>
      <c r="V39" s="103">
        <v>268</v>
      </c>
      <c r="W39" s="103">
        <v>3</v>
      </c>
      <c r="X39" s="103">
        <v>0</v>
      </c>
      <c r="Y39" s="103">
        <v>1316</v>
      </c>
      <c r="Z39" s="103">
        <v>136</v>
      </c>
      <c r="AA39" s="103">
        <v>12</v>
      </c>
      <c r="AB39" s="103">
        <v>30</v>
      </c>
    </row>
    <row r="40" spans="1:28" s="2" customFormat="1" ht="12.75" customHeight="1">
      <c r="A40" s="88" t="s">
        <v>135</v>
      </c>
      <c r="B40" s="86" t="s">
        <v>0</v>
      </c>
      <c r="C40" s="45" t="s">
        <v>3</v>
      </c>
      <c r="D40" s="99">
        <f>IF(SUM(D41,D42)=SUM(E40,AB40),SUM(E40,AB40),"error")</f>
        <v>24170</v>
      </c>
      <c r="E40" s="99">
        <f>IF(SUM(E41:E42)=SUM(F40:AA40),SUM(F40:AA40),"error")</f>
        <v>24052</v>
      </c>
      <c r="F40" s="99">
        <f aca="true" t="shared" si="12" ref="F40:AB40">SUM(F41:F42)</f>
        <v>89</v>
      </c>
      <c r="G40" s="99">
        <f t="shared" si="12"/>
        <v>22</v>
      </c>
      <c r="H40" s="99">
        <f t="shared" si="12"/>
        <v>385</v>
      </c>
      <c r="I40" s="99">
        <f t="shared" si="12"/>
        <v>59</v>
      </c>
      <c r="J40" s="99">
        <f t="shared" si="12"/>
        <v>1628</v>
      </c>
      <c r="K40" s="99">
        <f t="shared" si="12"/>
        <v>166</v>
      </c>
      <c r="L40" s="99">
        <f t="shared" si="12"/>
        <v>1376</v>
      </c>
      <c r="M40" s="99">
        <f t="shared" si="12"/>
        <v>150</v>
      </c>
      <c r="N40" s="99">
        <f t="shared" si="12"/>
        <v>938</v>
      </c>
      <c r="O40" s="99">
        <f t="shared" si="12"/>
        <v>69</v>
      </c>
      <c r="P40" s="99">
        <f t="shared" si="12"/>
        <v>2</v>
      </c>
      <c r="Q40" s="99">
        <f t="shared" si="12"/>
        <v>2046</v>
      </c>
      <c r="R40" s="99">
        <f t="shared" si="12"/>
        <v>237</v>
      </c>
      <c r="S40" s="99">
        <f t="shared" si="12"/>
        <v>5556</v>
      </c>
      <c r="T40" s="99">
        <f t="shared" si="12"/>
        <v>535</v>
      </c>
      <c r="U40" s="99">
        <f t="shared" si="12"/>
        <v>4589</v>
      </c>
      <c r="V40" s="99">
        <f t="shared" si="12"/>
        <v>669</v>
      </c>
      <c r="W40" s="99">
        <f t="shared" si="12"/>
        <v>70</v>
      </c>
      <c r="X40" s="99">
        <f t="shared" si="12"/>
        <v>19</v>
      </c>
      <c r="Y40" s="99">
        <f t="shared" si="12"/>
        <v>4947</v>
      </c>
      <c r="Z40" s="99">
        <f t="shared" si="12"/>
        <v>476</v>
      </c>
      <c r="AA40" s="99">
        <f t="shared" si="12"/>
        <v>24</v>
      </c>
      <c r="AB40" s="99">
        <f t="shared" si="12"/>
        <v>118</v>
      </c>
    </row>
    <row r="41" spans="1:28" s="2" customFormat="1" ht="12.75" customHeight="1">
      <c r="A41" s="104" t="s">
        <v>136</v>
      </c>
      <c r="B41" s="85" t="s">
        <v>1</v>
      </c>
      <c r="C41" s="43" t="s">
        <v>4</v>
      </c>
      <c r="D41" s="101">
        <f>SUM(E41,AB41)</f>
        <v>12063</v>
      </c>
      <c r="E41" s="101">
        <f>SUM(F41:AA41)</f>
        <v>12039</v>
      </c>
      <c r="F41" s="101">
        <v>70</v>
      </c>
      <c r="G41" s="103">
        <v>16</v>
      </c>
      <c r="H41" s="103">
        <v>259</v>
      </c>
      <c r="I41" s="103">
        <v>37</v>
      </c>
      <c r="J41" s="103">
        <v>936</v>
      </c>
      <c r="K41" s="103">
        <v>73</v>
      </c>
      <c r="L41" s="103">
        <v>890</v>
      </c>
      <c r="M41" s="103">
        <v>90</v>
      </c>
      <c r="N41" s="103">
        <v>614</v>
      </c>
      <c r="O41" s="103">
        <v>39</v>
      </c>
      <c r="P41" s="103">
        <v>2</v>
      </c>
      <c r="Q41" s="103">
        <v>1093</v>
      </c>
      <c r="R41" s="103">
        <v>151</v>
      </c>
      <c r="S41" s="103">
        <v>2887</v>
      </c>
      <c r="T41" s="103">
        <v>316</v>
      </c>
      <c r="U41" s="103">
        <v>2193</v>
      </c>
      <c r="V41" s="103">
        <v>381</v>
      </c>
      <c r="W41" s="103">
        <v>29</v>
      </c>
      <c r="X41" s="103">
        <v>14</v>
      </c>
      <c r="Y41" s="103">
        <v>1805</v>
      </c>
      <c r="Z41" s="103">
        <v>140</v>
      </c>
      <c r="AA41" s="103">
        <v>4</v>
      </c>
      <c r="AB41" s="103">
        <v>24</v>
      </c>
    </row>
    <row r="42" spans="1:28" s="2" customFormat="1" ht="12.75" customHeight="1">
      <c r="A42" s="105"/>
      <c r="B42" s="85" t="s">
        <v>2</v>
      </c>
      <c r="C42" s="44" t="s">
        <v>5</v>
      </c>
      <c r="D42" s="101">
        <f>SUM(E42,AB42)</f>
        <v>12107</v>
      </c>
      <c r="E42" s="101">
        <f>SUM(F42:AA42)</f>
        <v>12013</v>
      </c>
      <c r="F42" s="101">
        <v>19</v>
      </c>
      <c r="G42" s="103">
        <v>6</v>
      </c>
      <c r="H42" s="103">
        <v>126</v>
      </c>
      <c r="I42" s="103">
        <v>22</v>
      </c>
      <c r="J42" s="103">
        <v>692</v>
      </c>
      <c r="K42" s="103">
        <v>93</v>
      </c>
      <c r="L42" s="103">
        <v>486</v>
      </c>
      <c r="M42" s="103">
        <v>60</v>
      </c>
      <c r="N42" s="103">
        <v>324</v>
      </c>
      <c r="O42" s="103">
        <v>30</v>
      </c>
      <c r="P42" s="103">
        <v>0</v>
      </c>
      <c r="Q42" s="103">
        <v>953</v>
      </c>
      <c r="R42" s="103">
        <v>86</v>
      </c>
      <c r="S42" s="103">
        <v>2669</v>
      </c>
      <c r="T42" s="103">
        <v>219</v>
      </c>
      <c r="U42" s="103">
        <v>2396</v>
      </c>
      <c r="V42" s="103">
        <v>288</v>
      </c>
      <c r="W42" s="103">
        <v>41</v>
      </c>
      <c r="X42" s="103">
        <v>5</v>
      </c>
      <c r="Y42" s="103">
        <v>3142</v>
      </c>
      <c r="Z42" s="103">
        <v>336</v>
      </c>
      <c r="AA42" s="103">
        <v>20</v>
      </c>
      <c r="AB42" s="103">
        <v>94</v>
      </c>
    </row>
    <row r="43" spans="1:28" s="2" customFormat="1" ht="12.75" customHeight="1">
      <c r="A43" s="88" t="s">
        <v>76</v>
      </c>
      <c r="B43" s="86" t="s">
        <v>0</v>
      </c>
      <c r="C43" s="45" t="s">
        <v>3</v>
      </c>
      <c r="D43" s="99">
        <f>IF(SUM(D44,D45)=SUM(E43,AB43),SUM(E43,AB43),"error")</f>
        <v>52164</v>
      </c>
      <c r="E43" s="99">
        <f>IF(SUM(E44:E45)=SUM(F43:AA43),SUM(F43:AA43),"error")</f>
        <v>50510</v>
      </c>
      <c r="F43" s="99">
        <f aca="true" t="shared" si="13" ref="F43:AB43">SUM(F44:F45)</f>
        <v>64</v>
      </c>
      <c r="G43" s="99">
        <f t="shared" si="13"/>
        <v>3</v>
      </c>
      <c r="H43" s="99">
        <f t="shared" si="13"/>
        <v>399</v>
      </c>
      <c r="I43" s="99">
        <f t="shared" si="13"/>
        <v>76</v>
      </c>
      <c r="J43" s="99">
        <f t="shared" si="13"/>
        <v>2490</v>
      </c>
      <c r="K43" s="99">
        <f t="shared" si="13"/>
        <v>158</v>
      </c>
      <c r="L43" s="99">
        <f t="shared" si="13"/>
        <v>1555</v>
      </c>
      <c r="M43" s="99">
        <f t="shared" si="13"/>
        <v>123</v>
      </c>
      <c r="N43" s="99">
        <f t="shared" si="13"/>
        <v>1146</v>
      </c>
      <c r="O43" s="99">
        <f t="shared" si="13"/>
        <v>56</v>
      </c>
      <c r="P43" s="99">
        <f t="shared" si="13"/>
        <v>3</v>
      </c>
      <c r="Q43" s="99">
        <f t="shared" si="13"/>
        <v>2387</v>
      </c>
      <c r="R43" s="99">
        <f t="shared" si="13"/>
        <v>268</v>
      </c>
      <c r="S43" s="99">
        <f t="shared" si="13"/>
        <v>5446</v>
      </c>
      <c r="T43" s="99">
        <f t="shared" si="13"/>
        <v>434</v>
      </c>
      <c r="U43" s="99">
        <f t="shared" si="13"/>
        <v>5089</v>
      </c>
      <c r="V43" s="99">
        <f t="shared" si="13"/>
        <v>1159</v>
      </c>
      <c r="W43" s="99">
        <f t="shared" si="13"/>
        <v>442</v>
      </c>
      <c r="X43" s="99">
        <f t="shared" si="13"/>
        <v>163</v>
      </c>
      <c r="Y43" s="99">
        <f t="shared" si="13"/>
        <v>24887</v>
      </c>
      <c r="Z43" s="99">
        <f t="shared" si="13"/>
        <v>3800</v>
      </c>
      <c r="AA43" s="99">
        <f t="shared" si="13"/>
        <v>362</v>
      </c>
      <c r="AB43" s="99">
        <f t="shared" si="13"/>
        <v>1654</v>
      </c>
    </row>
    <row r="44" spans="1:28" s="2" customFormat="1" ht="12" customHeight="1">
      <c r="A44" s="224" t="s">
        <v>137</v>
      </c>
      <c r="B44" s="85" t="s">
        <v>1</v>
      </c>
      <c r="C44" s="43" t="s">
        <v>4</v>
      </c>
      <c r="D44" s="101">
        <f>SUM(E44,AB44)</f>
        <v>24000</v>
      </c>
      <c r="E44" s="101">
        <f>SUM(F44:AA44)</f>
        <v>23816</v>
      </c>
      <c r="F44" s="101">
        <v>56</v>
      </c>
      <c r="G44" s="103">
        <v>3</v>
      </c>
      <c r="H44" s="103">
        <v>307</v>
      </c>
      <c r="I44" s="103">
        <v>52</v>
      </c>
      <c r="J44" s="103">
        <v>1703</v>
      </c>
      <c r="K44" s="103">
        <v>95</v>
      </c>
      <c r="L44" s="103">
        <v>1069</v>
      </c>
      <c r="M44" s="103">
        <v>86</v>
      </c>
      <c r="N44" s="103">
        <v>798</v>
      </c>
      <c r="O44" s="103">
        <v>25</v>
      </c>
      <c r="P44" s="103">
        <v>1</v>
      </c>
      <c r="Q44" s="103">
        <v>1367</v>
      </c>
      <c r="R44" s="103">
        <v>163</v>
      </c>
      <c r="S44" s="103">
        <v>3491</v>
      </c>
      <c r="T44" s="103">
        <v>293</v>
      </c>
      <c r="U44" s="103">
        <v>2466</v>
      </c>
      <c r="V44" s="103">
        <v>719</v>
      </c>
      <c r="W44" s="103">
        <v>257</v>
      </c>
      <c r="X44" s="103">
        <v>106</v>
      </c>
      <c r="Y44" s="103">
        <v>9580</v>
      </c>
      <c r="Z44" s="103">
        <v>1073</v>
      </c>
      <c r="AA44" s="103">
        <v>106</v>
      </c>
      <c r="AB44" s="103">
        <v>184</v>
      </c>
    </row>
    <row r="45" spans="1:28" s="2" customFormat="1" ht="12" customHeight="1">
      <c r="A45" s="224"/>
      <c r="B45" s="85" t="s">
        <v>2</v>
      </c>
      <c r="C45" s="44" t="s">
        <v>5</v>
      </c>
      <c r="D45" s="101">
        <f>SUM(E45,AB45)</f>
        <v>28164</v>
      </c>
      <c r="E45" s="101">
        <f>SUM(F45:AA45)</f>
        <v>26694</v>
      </c>
      <c r="F45" s="101">
        <v>8</v>
      </c>
      <c r="G45" s="103">
        <v>0</v>
      </c>
      <c r="H45" s="103">
        <v>92</v>
      </c>
      <c r="I45" s="103">
        <v>24</v>
      </c>
      <c r="J45" s="103">
        <v>787</v>
      </c>
      <c r="K45" s="103">
        <v>63</v>
      </c>
      <c r="L45" s="103">
        <v>486</v>
      </c>
      <c r="M45" s="103">
        <v>37</v>
      </c>
      <c r="N45" s="103">
        <v>348</v>
      </c>
      <c r="O45" s="103">
        <v>31</v>
      </c>
      <c r="P45" s="103">
        <v>2</v>
      </c>
      <c r="Q45" s="103">
        <v>1020</v>
      </c>
      <c r="R45" s="103">
        <v>105</v>
      </c>
      <c r="S45" s="103">
        <v>1955</v>
      </c>
      <c r="T45" s="103">
        <v>141</v>
      </c>
      <c r="U45" s="103">
        <v>2623</v>
      </c>
      <c r="V45" s="103">
        <v>440</v>
      </c>
      <c r="W45" s="103">
        <v>185</v>
      </c>
      <c r="X45" s="103">
        <v>57</v>
      </c>
      <c r="Y45" s="103">
        <v>15307</v>
      </c>
      <c r="Z45" s="103">
        <v>2727</v>
      </c>
      <c r="AA45" s="103">
        <v>256</v>
      </c>
      <c r="AB45" s="103">
        <v>1470</v>
      </c>
    </row>
    <row r="46" spans="1:28" s="2" customFormat="1" ht="12" customHeight="1">
      <c r="A46" s="106"/>
      <c r="B46" s="85"/>
      <c r="C46" s="44"/>
      <c r="D46" s="101"/>
      <c r="E46" s="101"/>
      <c r="F46" s="101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2" customFormat="1" ht="24" customHeight="1" thickBot="1">
      <c r="A47" s="107"/>
      <c r="B47" s="64"/>
      <c r="C47" s="65"/>
      <c r="D47" s="66"/>
      <c r="E47" s="66"/>
      <c r="F47" s="66"/>
      <c r="G47" s="67"/>
      <c r="H47" s="67"/>
      <c r="I47" s="18"/>
      <c r="J47" s="19"/>
      <c r="K47" s="19"/>
      <c r="L47" s="19"/>
      <c r="M47" s="19"/>
      <c r="N47" s="19"/>
      <c r="O47" s="19"/>
      <c r="P47" s="18"/>
      <c r="Q47" s="19"/>
      <c r="R47" s="19"/>
      <c r="S47" s="19"/>
      <c r="T47" s="19"/>
      <c r="U47" s="19"/>
      <c r="V47" s="19"/>
      <c r="W47" s="67"/>
      <c r="X47" s="67"/>
      <c r="Y47" s="19"/>
      <c r="Z47" s="19"/>
      <c r="AA47" s="67"/>
      <c r="AB47" s="19"/>
    </row>
    <row r="48" spans="1:28" s="2" customFormat="1" ht="13.5" customHeight="1">
      <c r="A48" s="225" t="s">
        <v>31</v>
      </c>
      <c r="B48" s="226"/>
      <c r="C48" s="226"/>
      <c r="D48" s="226"/>
      <c r="E48" s="226"/>
      <c r="G48" s="62"/>
      <c r="H48" s="62"/>
      <c r="I48" s="62"/>
      <c r="J48" s="62"/>
      <c r="K48" s="62"/>
      <c r="L48" s="4"/>
      <c r="N48" s="176" t="s">
        <v>30</v>
      </c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AB48" s="4"/>
    </row>
    <row r="49" spans="1:28" s="2" customFormat="1" ht="24" customHeight="1">
      <c r="A49" s="179" t="s">
        <v>34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22"/>
      <c r="AB49" s="4"/>
    </row>
    <row r="50" spans="1:7" ht="12">
      <c r="A50" s="177" t="s">
        <v>43</v>
      </c>
      <c r="B50" s="177"/>
      <c r="C50" s="177"/>
      <c r="D50" s="177"/>
      <c r="E50" s="177"/>
      <c r="F50" s="177"/>
      <c r="G50" s="177"/>
    </row>
  </sheetData>
  <sheetProtection/>
  <mergeCells count="51">
    <mergeCell ref="W6:X7"/>
    <mergeCell ref="B8:C9"/>
    <mergeCell ref="AB5:AB9"/>
    <mergeCell ref="E6:E9"/>
    <mergeCell ref="J6:K7"/>
    <mergeCell ref="AA6:AA9"/>
    <mergeCell ref="L7:M7"/>
    <mergeCell ref="M8:M9"/>
    <mergeCell ref="K8:K9"/>
    <mergeCell ref="L6:P6"/>
    <mergeCell ref="AA3:AB3"/>
    <mergeCell ref="A2:M2"/>
    <mergeCell ref="A3:M3"/>
    <mergeCell ref="N2:AB2"/>
    <mergeCell ref="P3:Z3"/>
    <mergeCell ref="A5:A7"/>
    <mergeCell ref="B5:C7"/>
    <mergeCell ref="D5:D9"/>
    <mergeCell ref="J8:J9"/>
    <mergeCell ref="A8:A9"/>
    <mergeCell ref="E5:M5"/>
    <mergeCell ref="G8:G9"/>
    <mergeCell ref="H8:H9"/>
    <mergeCell ref="W8:W9"/>
    <mergeCell ref="X8:X9"/>
    <mergeCell ref="Y8:Y9"/>
    <mergeCell ref="N8:O8"/>
    <mergeCell ref="V8:V9"/>
    <mergeCell ref="Q8:Q9"/>
    <mergeCell ref="R8:R9"/>
    <mergeCell ref="N7:P7"/>
    <mergeCell ref="F6:G7"/>
    <mergeCell ref="F8:F9"/>
    <mergeCell ref="U8:U9"/>
    <mergeCell ref="L8:L9"/>
    <mergeCell ref="Q6:R7"/>
    <mergeCell ref="U6:V7"/>
    <mergeCell ref="A50:G50"/>
    <mergeCell ref="A44:A45"/>
    <mergeCell ref="A49:O49"/>
    <mergeCell ref="A48:E48"/>
    <mergeCell ref="N5:AA5"/>
    <mergeCell ref="Z4:AB4"/>
    <mergeCell ref="N48:Y48"/>
    <mergeCell ref="I8:I9"/>
    <mergeCell ref="H6:I7"/>
    <mergeCell ref="S8:S9"/>
    <mergeCell ref="T8:T9"/>
    <mergeCell ref="Z8:Z9"/>
    <mergeCell ref="Y6:Z7"/>
    <mergeCell ref="S6:T7"/>
  </mergeCells>
  <printOptions/>
  <pageMargins left="0.5905511811023623" right="1.299212598425197" top="0.3937007874015748" bottom="0.3" header="0.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2018-09-17T01:11:39Z</cp:lastPrinted>
  <dcterms:created xsi:type="dcterms:W3CDTF">2005-08-17T07:42:08Z</dcterms:created>
  <dcterms:modified xsi:type="dcterms:W3CDTF">2019-02-14T06:53:36Z</dcterms:modified>
  <cp:category/>
  <cp:version/>
  <cp:contentType/>
  <cp:contentStatus/>
</cp:coreProperties>
</file>