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755" windowWidth="9225" windowHeight="5160" tabRatio="601" activeTab="1"/>
  </bookViews>
  <sheets>
    <sheet name="8-1-1" sheetId="1" r:id="rId1"/>
    <sheet name="8-1-2" sheetId="2" r:id="rId2"/>
  </sheets>
  <definedNames>
    <definedName name="_xlnm.Print_Area" localSheetId="0">'8-1-1'!$A$1:$AO$40</definedName>
    <definedName name="_xlnm.Print_Area" localSheetId="1">'8-1-2'!$A$1:$AC$37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6" authorId="0">
      <text>
        <r>
          <rPr>
            <b/>
            <sz val="9"/>
            <rFont val="新細明體"/>
            <family val="1"/>
          </rPr>
          <t>用不含助教資料</t>
        </r>
      </text>
    </comment>
  </commentList>
</comments>
</file>

<file path=xl/sharedStrings.xml><?xml version="1.0" encoding="utf-8"?>
<sst xmlns="http://schemas.openxmlformats.org/spreadsheetml/2006/main" count="287" uniqueCount="139">
  <si>
    <r>
      <t xml:space="preserve">                    </t>
    </r>
    <r>
      <rPr>
        <sz val="9"/>
        <rFont val="新細明體"/>
        <family val="1"/>
      </rPr>
      <t>4. 95年起新增私立大漢技術學院、慈濟技術學院、台灣觀光學院等大學教育概況資料。</t>
    </r>
  </si>
  <si>
    <t xml:space="preserve">                    4. 95年起新增私立大漢技術學院、慈濟技術學院、台灣觀光學院等大學教育概況資料。</t>
  </si>
  <si>
    <t>Number  of  students</t>
  </si>
  <si>
    <t>男
Male</t>
  </si>
  <si>
    <t>女
Female</t>
  </si>
  <si>
    <t>合   計
Total</t>
  </si>
  <si>
    <t>上學年度畢業生數(人)
No. of Graduates, Last SY (Persons)</t>
  </si>
  <si>
    <t>延修生
Deferred</t>
  </si>
  <si>
    <r>
      <t>Table 8 - 1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Summary of Higher Education </t>
    </r>
  </si>
  <si>
    <r>
      <t>Table 8 - 1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 xml:space="preserve">Summary of Higher Education </t>
    </r>
  </si>
  <si>
    <t>資料來源：教育部統計處(大專院校概況統計)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</si>
  <si>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provided by Department of Statistics , Ministry of Education.</t>
    </r>
  </si>
  <si>
    <t>資料來源：教育部統計處(大專院校概況統計)</t>
  </si>
  <si>
    <t>說　　明：1. 國立東華大學與私立慈濟醫學院於八十三學年度起開始招生。</t>
  </si>
  <si>
    <t xml:space="preserve">                    2. 私立慈濟醫學院於89年8月改制為私立慈濟大學。</t>
  </si>
  <si>
    <r>
      <t xml:space="preserve">                    2. </t>
    </r>
    <r>
      <rPr>
        <sz val="9"/>
        <rFont val="新細明體"/>
        <family val="1"/>
      </rPr>
      <t>私立慈濟醫學院於</t>
    </r>
    <r>
      <rPr>
        <sz val="9"/>
        <rFont val="Times New Roman"/>
        <family val="1"/>
      </rPr>
      <t>89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8</t>
    </r>
    <r>
      <rPr>
        <sz val="9"/>
        <rFont val="新細明體"/>
        <family val="1"/>
      </rPr>
      <t>月改制為私立慈濟大學。</t>
    </r>
  </si>
  <si>
    <t xml:space="preserve">                    3. 國立花蓮師範學院於94年8月改制為國立教育大學，97年8月1日併入國立東華大學。</t>
  </si>
  <si>
    <t xml:space="preserve">                    3. 國立花蓮師範學院於94年8月改制為國立教育大學，97年8月1日併入國立東華大學。</t>
  </si>
  <si>
    <t>…</t>
  </si>
  <si>
    <r>
      <t>２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專科</t>
    </r>
  </si>
  <si>
    <r>
      <t>2</t>
    </r>
    <r>
      <rPr>
        <sz val="10"/>
        <rFont val="新細明體"/>
        <family val="1"/>
      </rPr>
      <t>．Junior College</t>
    </r>
  </si>
  <si>
    <r>
      <t>(</t>
    </r>
    <r>
      <rPr>
        <sz val="9"/>
        <rFont val="細明體"/>
        <family val="3"/>
      </rPr>
      <t>計入大學</t>
    </r>
    <r>
      <rPr>
        <sz val="9"/>
        <rFont val="Times New Roman"/>
        <family val="1"/>
      </rPr>
      <t>)</t>
    </r>
  </si>
  <si>
    <t>…</t>
  </si>
  <si>
    <t>(Inclided in University&amp;College)</t>
  </si>
  <si>
    <t>資料來源：教育部統計處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</si>
  <si>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Data provided by Department of Statistics , Ministry of Education.</t>
    </r>
  </si>
  <si>
    <t>說　　明：1.台灣觀光管理專科學校於95年8月改制為台灣觀光學院 。</t>
  </si>
  <si>
    <t xml:space="preserve">                    2.教職員數計算於大學部。           </t>
  </si>
  <si>
    <r>
      <t xml:space="preserve">                     3.</t>
    </r>
    <r>
      <rPr>
        <sz val="9"/>
        <rFont val="細明體"/>
        <family val="3"/>
      </rPr>
      <t>台灣觀光學院分二專部及五專部。</t>
    </r>
  </si>
  <si>
    <t>九十四學年度 A.Y.2005</t>
  </si>
  <si>
    <t>九十五學年度 A.Y.2006</t>
  </si>
  <si>
    <t>九十六學年度 A.Y.2007</t>
  </si>
  <si>
    <t>九十七學年度 A.Y.2008</t>
  </si>
  <si>
    <t>九十八學年度 A.Y.2009</t>
  </si>
  <si>
    <t>九十九學年度 A.Y.2010</t>
  </si>
  <si>
    <t>一○○學年度 A.Y.2011</t>
  </si>
  <si>
    <t>一○一學年度 A.Y.2012</t>
  </si>
  <si>
    <t>一○二學年度 A.Y.2013</t>
  </si>
  <si>
    <t>一○三學年度 A.Y.2014</t>
  </si>
  <si>
    <t>國立東華大學  
National Dong Hwa University</t>
  </si>
  <si>
    <t xml:space="preserve">學年度及學校別
SY  &amp; School
</t>
  </si>
  <si>
    <t xml:space="preserve">系所數
(個)
No. of
Departments (Departments)
</t>
  </si>
  <si>
    <t xml:space="preserve">        教　職　員　數　   （人）
     No. of  Teacher and  Staffs
 (Persons)   </t>
  </si>
  <si>
    <t xml:space="preserve">學    生    數    (人)  </t>
  </si>
  <si>
    <t>合   計
Total</t>
  </si>
  <si>
    <t>教     師
Teachers</t>
  </si>
  <si>
    <t>職  　 員
Staffs</t>
  </si>
  <si>
    <t xml:space="preserve">大　　　　學　　　　部　　　　　　　　　　　                                                      </t>
  </si>
  <si>
    <t xml:space="preserve">大　　學　　部　　             　Universities　　　　　　　　　                                                      </t>
  </si>
  <si>
    <t>研  　 究 　  所               
Graduate Schools</t>
  </si>
  <si>
    <t>一  年  級
1st Year</t>
  </si>
  <si>
    <t>二 年 級
 2nd Year</t>
  </si>
  <si>
    <t>三  年  級
3rd Year</t>
  </si>
  <si>
    <t>四  年  級
4th Year</t>
  </si>
  <si>
    <t>五  年  級
5th Year</t>
  </si>
  <si>
    <t>六  年  級
6th Year</t>
  </si>
  <si>
    <t>七  年  級
7th Year</t>
  </si>
  <si>
    <t xml:space="preserve">延  修  生  
Deferred </t>
  </si>
  <si>
    <t>合   計
Total</t>
  </si>
  <si>
    <t>碩　士　班
Master Program</t>
  </si>
  <si>
    <t>博　士　班
Ph.D. Program</t>
  </si>
  <si>
    <t>計 
Sub-total</t>
  </si>
  <si>
    <t>男
Male</t>
  </si>
  <si>
    <t>女             Female</t>
  </si>
  <si>
    <t>計  
Sub-total</t>
  </si>
  <si>
    <t>女
Female</t>
  </si>
  <si>
    <t xml:space="preserve">私立慈濟大學
Private Tuchi  University </t>
  </si>
  <si>
    <t>私立大漢技術學院 
Private  Dahan College of Technology</t>
  </si>
  <si>
    <t>私立慈濟技術學院 
Private Tuchi College of Technology</t>
  </si>
  <si>
    <t>台灣觀光學院
Taiwan Hospitality College of Tourism</t>
  </si>
  <si>
    <t>九十四學年度 A.Y.2005</t>
  </si>
  <si>
    <t>九十五學年度 A.Y.2006</t>
  </si>
  <si>
    <t>九十六學年度 A.Y.2007</t>
  </si>
  <si>
    <t>九十七學年度 A.Y.2008</t>
  </si>
  <si>
    <t>九十八學年度 A.Y.2009</t>
  </si>
  <si>
    <t>九十九學年度 A.Y.2010</t>
  </si>
  <si>
    <t>一○○學年度 A.Y.2011</t>
  </si>
  <si>
    <t>一○一學年度 A.Y.2012</t>
  </si>
  <si>
    <t>一○二學年度 A.Y.2013</t>
  </si>
  <si>
    <t>一○三學年度 A.Y.2014</t>
  </si>
  <si>
    <t>私立大漢技術學院
 (二專部)
Private  Dahan College of Technology</t>
  </si>
  <si>
    <t>學年度及學校別
SY &amp; School</t>
  </si>
  <si>
    <t>教    職    員    數   (人)
No. of Teachers and Staffs(Persons)</t>
  </si>
  <si>
    <t>學　　　　生　　　　數 (人)
No.    of    Students (Persons)</t>
  </si>
  <si>
    <t>上學年度
畢業生數(人)
No. of  Graduates, Last SY
(Persons)</t>
  </si>
  <si>
    <t>合　計
Total</t>
  </si>
  <si>
    <t>教　　員
Teachers</t>
  </si>
  <si>
    <t>職　　員
Staffs</t>
  </si>
  <si>
    <t>一　年　級
1st Year</t>
  </si>
  <si>
    <t>二　年　級
2nd Year</t>
  </si>
  <si>
    <t>三　年　級
3rd Year</t>
  </si>
  <si>
    <t>四　年　級
4th Year</t>
  </si>
  <si>
    <t>五　年　級
5th Year</t>
  </si>
  <si>
    <t>計
Sub-Total</t>
  </si>
  <si>
    <t>男
Male</t>
  </si>
  <si>
    <t>女
Female</t>
  </si>
  <si>
    <t>計
Total</t>
  </si>
  <si>
    <t>-</t>
  </si>
  <si>
    <t>-</t>
  </si>
  <si>
    <t>-</t>
  </si>
  <si>
    <t xml:space="preserve">校數
(所)
No.of Schools
（Schools）
</t>
  </si>
  <si>
    <t>-</t>
  </si>
  <si>
    <t>-</t>
  </si>
  <si>
    <t>表８－１、境內高等教育概況（共3頁/第1頁）</t>
  </si>
  <si>
    <t xml:space="preserve">in the County(City) </t>
  </si>
  <si>
    <t>表８－１、境內高等教育概況（共3頁/第2頁）</t>
  </si>
  <si>
    <t>in the County(City) (Cont.1)</t>
  </si>
  <si>
    <t>表８－１、境內高等教育概況（共3頁/第3頁）</t>
  </si>
  <si>
    <r>
      <t>Table 8 - 1</t>
    </r>
    <r>
      <rPr>
        <sz val="16"/>
        <rFont val="細明體"/>
        <family val="3"/>
      </rPr>
      <t>、</t>
    </r>
    <r>
      <rPr>
        <sz val="16"/>
        <rFont val="Times New Roman"/>
        <family val="1"/>
      </rPr>
      <t>Summary of Higher Education in the County(City)(Cont. End)</t>
    </r>
  </si>
  <si>
    <t>１.University</t>
  </si>
  <si>
    <t>1. University</t>
  </si>
  <si>
    <t>１. 大學　</t>
  </si>
  <si>
    <r>
      <t>１</t>
    </r>
    <r>
      <rPr>
        <sz val="9"/>
        <rFont val="Times New Roman"/>
        <family val="1"/>
      </rPr>
      <t xml:space="preserve">. </t>
    </r>
    <r>
      <rPr>
        <sz val="9"/>
        <rFont val="新細明體"/>
        <family val="1"/>
      </rPr>
      <t>大學</t>
    </r>
  </si>
  <si>
    <t>一○四學年度 A.Y.2015</t>
  </si>
  <si>
    <t xml:space="preserve">私立慈濟大學
Private Tzu Chi University </t>
  </si>
  <si>
    <t>私立大漢技術學院 
Private  Dahan College of Technology</t>
  </si>
  <si>
    <t>私立慈濟技術學院 
Private Tuchi College of Technology</t>
  </si>
  <si>
    <t>台灣觀光學院
Taiwan Hospitality College of Tourism</t>
  </si>
  <si>
    <t>私立大漢技術學院 
Private  Dahan College 
of Technology</t>
  </si>
  <si>
    <t>臺灣觀光學院
Taiwan Hospitality College 
of Tourism</t>
  </si>
  <si>
    <t>私立慈濟科技大學
Private Tzu Chi University of Science and Technology</t>
  </si>
  <si>
    <r>
      <t xml:space="preserve">                    5</t>
    </r>
    <r>
      <rPr>
        <sz val="9"/>
        <rFont val="新細明體"/>
        <family val="1"/>
      </rPr>
      <t>. 104年8月起慈濟技術學院改制為慈濟科技大學。</t>
    </r>
  </si>
  <si>
    <t>私立慈濟科技大學
(五專部)
Private Tzu Chi University of Science and Technology</t>
  </si>
  <si>
    <t>臺灣觀光學院
(五專部)
Taiwan Hospitality College of Tourism</t>
  </si>
  <si>
    <t>臺灣觀光學院
(二專部)
Taiwan Hospitality College of Tourism</t>
  </si>
  <si>
    <t>一○五學年度 A.Y.2016</t>
  </si>
  <si>
    <t>一○四學年度 A.Y.2015</t>
  </si>
  <si>
    <t>(Inclided in University&amp;College)</t>
  </si>
  <si>
    <t>一○五學年度 A.Y.2016</t>
  </si>
  <si>
    <t>一○六學年度 A.Y.2017</t>
  </si>
  <si>
    <t>一○六學年度 A.Y.2017</t>
  </si>
  <si>
    <r>
      <t xml:space="preserve">                   5</t>
    </r>
    <r>
      <rPr>
        <sz val="9"/>
        <rFont val="新細明體"/>
        <family val="1"/>
      </rPr>
      <t>. 104年8月起慈濟技術學院改制為慈濟科技大學。</t>
    </r>
  </si>
  <si>
    <t>一○六學年度 A.Y.2017</t>
  </si>
  <si>
    <t>教育文化  246</t>
  </si>
  <si>
    <t>教育文化  247</t>
  </si>
  <si>
    <t>教育文化  248</t>
  </si>
  <si>
    <t>教育文化  249</t>
  </si>
  <si>
    <t>教育文化   250</t>
  </si>
  <si>
    <t>教育文化   251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</si>
</sst>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_-* #,##0;\-* #,##0;_-* &quot;-&quot;_-;_-@_-"/>
    <numFmt numFmtId="186" formatCode="_-* #,##0\ ;\-* #,##0\ ;_-* &quot;-&quot;\ ;_-@\ "/>
    <numFmt numFmtId="187" formatCode="_-* #,##0;\-* #,##0;_-* &quot;-&quot;"/>
    <numFmt numFmtId="188" formatCode="#,##0_);[Red]\(#,##0\)"/>
  </numFmts>
  <fonts count="3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12"/>
      <name val="新細明體"/>
      <family val="1"/>
    </font>
    <font>
      <sz val="13.5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Times New Roman"/>
      <family val="1"/>
    </font>
    <font>
      <sz val="9"/>
      <color indexed="10"/>
      <name val="華康中黑體"/>
      <family val="3"/>
    </font>
    <font>
      <sz val="9"/>
      <color indexed="8"/>
      <name val="華康中黑體"/>
      <family val="3"/>
    </font>
    <font>
      <b/>
      <sz val="8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1" applyNumberFormat="0" applyFill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24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4" borderId="4" applyNumberFormat="0" applyFont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1" borderId="8" applyNumberFormat="0" applyAlignment="0" applyProtection="0"/>
    <xf numFmtId="0" fontId="33" fillId="16" borderId="9" applyNumberFormat="0" applyAlignment="0" applyProtection="0"/>
    <xf numFmtId="0" fontId="3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85" fontId="4" fillId="0" borderId="0" xfId="0" applyNumberFormat="1" applyFont="1" applyAlignment="1">
      <alignment vertical="center"/>
    </xf>
    <xf numFmtId="185" fontId="7" fillId="0" borderId="0" xfId="0" applyNumberFormat="1" applyFont="1" applyAlignment="1" quotePrefix="1">
      <alignment horizontal="right" vertical="center"/>
    </xf>
    <xf numFmtId="185" fontId="7" fillId="0" borderId="0" xfId="0" applyNumberFormat="1" applyFont="1" applyAlignment="1" quotePrefix="1">
      <alignment horizontal="left" vertical="center"/>
    </xf>
    <xf numFmtId="185" fontId="4" fillId="0" borderId="0" xfId="0" applyNumberFormat="1" applyFont="1" applyBorder="1" applyAlignment="1">
      <alignment vertical="center"/>
    </xf>
    <xf numFmtId="185" fontId="5" fillId="0" borderId="0" xfId="0" applyNumberFormat="1" applyFont="1" applyAlignment="1">
      <alignment vertical="center"/>
    </xf>
    <xf numFmtId="185" fontId="4" fillId="0" borderId="0" xfId="0" applyNumberFormat="1" applyFont="1" applyAlignment="1">
      <alignment/>
    </xf>
    <xf numFmtId="185" fontId="4" fillId="0" borderId="10" xfId="0" applyNumberFormat="1" applyFont="1" applyBorder="1" applyAlignment="1">
      <alignment vertical="center"/>
    </xf>
    <xf numFmtId="185" fontId="4" fillId="0" borderId="0" xfId="0" applyNumberFormat="1" applyFont="1" applyAlignment="1" quotePrefix="1">
      <alignment/>
    </xf>
    <xf numFmtId="185" fontId="4" fillId="0" borderId="0" xfId="0" applyNumberFormat="1" applyFont="1" applyAlignment="1">
      <alignment/>
    </xf>
    <xf numFmtId="185" fontId="7" fillId="0" borderId="0" xfId="0" applyNumberFormat="1" applyFont="1" applyAlignment="1">
      <alignment horizontal="center"/>
    </xf>
    <xf numFmtId="185" fontId="4" fillId="0" borderId="0" xfId="0" applyNumberFormat="1" applyFont="1" applyAlignment="1">
      <alignment horizontal="center"/>
    </xf>
    <xf numFmtId="3" fontId="6" fillId="0" borderId="11" xfId="0" applyNumberFormat="1" applyFont="1" applyBorder="1" applyAlignment="1" quotePrefix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87" fontId="4" fillId="0" borderId="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center" vertical="center" wrapText="1"/>
    </xf>
    <xf numFmtId="185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Alignment="1" applyProtection="1">
      <alignment horizontal="center" vertical="center" wrapText="1"/>
      <protection/>
    </xf>
    <xf numFmtId="185" fontId="12" fillId="0" borderId="0" xfId="0" applyNumberFormat="1" applyFont="1" applyAlignment="1">
      <alignment vertical="center"/>
    </xf>
    <xf numFmtId="185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185" fontId="7" fillId="0" borderId="0" xfId="0" applyNumberFormat="1" applyFont="1" applyAlignment="1" quotePrefix="1">
      <alignment vertical="center"/>
    </xf>
    <xf numFmtId="185" fontId="4" fillId="0" borderId="0" xfId="0" applyNumberFormat="1" applyFont="1" applyAlignment="1">
      <alignment horizontal="left"/>
    </xf>
    <xf numFmtId="49" fontId="7" fillId="0" borderId="0" xfId="0" applyNumberFormat="1" applyFont="1" applyAlignment="1" quotePrefix="1">
      <alignment vertical="center"/>
    </xf>
    <xf numFmtId="49" fontId="7" fillId="0" borderId="0" xfId="0" applyNumberFormat="1" applyFont="1" applyAlignment="1" quotePrefix="1">
      <alignment horizontal="left" vertical="center"/>
    </xf>
    <xf numFmtId="185" fontId="4" fillId="0" borderId="0" xfId="0" applyNumberFormat="1" applyFont="1" applyAlignment="1">
      <alignment horizontal="left" vertical="center"/>
    </xf>
    <xf numFmtId="3" fontId="6" fillId="0" borderId="12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right" vertical="center"/>
    </xf>
    <xf numFmtId="187" fontId="4" fillId="0" borderId="10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2" fillId="0" borderId="0" xfId="0" applyNumberFormat="1" applyFont="1" applyBorder="1" applyAlignment="1" applyProtection="1">
      <alignment vertical="center"/>
      <protection/>
    </xf>
    <xf numFmtId="3" fontId="6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vertical="center" wrapText="1"/>
      <protection/>
    </xf>
    <xf numFmtId="49" fontId="5" fillId="0" borderId="0" xfId="0" applyNumberFormat="1" applyFont="1" applyAlignment="1">
      <alignment vertical="center"/>
    </xf>
    <xf numFmtId="188" fontId="4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applyProtection="1">
      <alignment vertical="center" wrapText="1"/>
      <protection/>
    </xf>
    <xf numFmtId="49" fontId="7" fillId="0" borderId="15" xfId="0" applyNumberFormat="1" applyFont="1" applyBorder="1" applyAlignment="1" applyProtection="1">
      <alignment vertical="center" wrapText="1"/>
      <protection/>
    </xf>
    <xf numFmtId="185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188" fontId="6" fillId="0" borderId="0" xfId="0" applyNumberFormat="1" applyFont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49" fontId="7" fillId="0" borderId="21" xfId="0" applyNumberFormat="1" applyFont="1" applyBorder="1" applyAlignment="1" applyProtection="1">
      <alignment vertical="center" wrapText="1"/>
      <protection/>
    </xf>
    <xf numFmtId="49" fontId="7" fillId="0" borderId="14" xfId="0" applyNumberFormat="1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188" fontId="6" fillId="0" borderId="22" xfId="0" applyNumberFormat="1" applyFont="1" applyBorder="1" applyAlignment="1" quotePrefix="1">
      <alignment horizontal="right" vertical="center" wrapText="1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4" fillId="0" borderId="10" xfId="0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188" fontId="35" fillId="0" borderId="0" xfId="0" applyNumberFormat="1" applyFont="1" applyBorder="1" applyAlignment="1">
      <alignment horizontal="right" vertical="center" wrapText="1"/>
    </xf>
    <xf numFmtId="41" fontId="36" fillId="0" borderId="0" xfId="0" applyNumberFormat="1" applyFont="1" applyBorder="1" applyAlignment="1">
      <alignment horizontal="right" vertical="center" wrapText="1"/>
    </xf>
    <xf numFmtId="188" fontId="37" fillId="0" borderId="0" xfId="0" applyNumberFormat="1" applyFont="1" applyBorder="1" applyAlignment="1">
      <alignment horizontal="right" vertical="center" wrapText="1"/>
    </xf>
    <xf numFmtId="41" fontId="37" fillId="0" borderId="0" xfId="0" applyNumberFormat="1" applyFont="1" applyBorder="1" applyAlignment="1">
      <alignment horizontal="right" vertical="center" wrapText="1"/>
    </xf>
    <xf numFmtId="41" fontId="35" fillId="0" borderId="0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1" fontId="35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 applyProtection="1">
      <alignment horizontal="center" vertical="center" wrapText="1"/>
      <protection/>
    </xf>
    <xf numFmtId="49" fontId="7" fillId="0" borderId="16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7" fillId="0" borderId="30" xfId="0" applyNumberFormat="1" applyFont="1" applyBorder="1" applyAlignment="1" applyProtection="1">
      <alignment horizontal="center" vertical="center" wrapText="1"/>
      <protection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32" xfId="0" applyNumberFormat="1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 applyProtection="1">
      <alignment horizontal="center" vertical="center" wrapText="1"/>
      <protection/>
    </xf>
    <xf numFmtId="49" fontId="7" fillId="0" borderId="18" xfId="0" applyNumberFormat="1" applyFont="1" applyBorder="1" applyAlignment="1" applyProtection="1">
      <alignment horizontal="center" vertical="center" wrapText="1"/>
      <protection/>
    </xf>
    <xf numFmtId="185" fontId="7" fillId="0" borderId="0" xfId="0" applyNumberFormat="1" applyFont="1" applyAlignment="1">
      <alignment horizontal="right" vertical="center"/>
    </xf>
    <xf numFmtId="49" fontId="7" fillId="0" borderId="2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7" fillId="0" borderId="33" xfId="0" applyNumberFormat="1" applyFont="1" applyBorder="1" applyAlignment="1" applyProtection="1">
      <alignment horizontal="center" vertical="center" wrapText="1"/>
      <protection/>
    </xf>
    <xf numFmtId="49" fontId="7" fillId="0" borderId="34" xfId="0" applyNumberFormat="1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 applyProtection="1">
      <alignment horizontal="center" vertical="center" wrapText="1"/>
      <protection/>
    </xf>
    <xf numFmtId="49" fontId="7" fillId="0" borderId="29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Alignment="1" applyProtection="1">
      <alignment horizontal="center" vertical="center" wrapText="1"/>
      <protection/>
    </xf>
    <xf numFmtId="49" fontId="18" fillId="0" borderId="0" xfId="0" applyNumberFormat="1" applyFont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49" fontId="18" fillId="0" borderId="0" xfId="0" applyNumberFormat="1" applyFont="1" applyAlignment="1" quotePrefix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 quotePrefix="1">
      <alignment horizontal="center" vertical="center" wrapText="1"/>
    </xf>
    <xf numFmtId="3" fontId="7" fillId="0" borderId="32" xfId="0" applyNumberFormat="1" applyFont="1" applyBorder="1" applyAlignment="1" quotePrefix="1">
      <alignment horizontal="center" vertical="center" wrapText="1"/>
    </xf>
    <xf numFmtId="3" fontId="7" fillId="0" borderId="17" xfId="0" applyNumberFormat="1" applyFont="1" applyBorder="1" applyAlignment="1" quotePrefix="1">
      <alignment horizontal="center" vertical="center" wrapText="1"/>
    </xf>
    <xf numFmtId="3" fontId="7" fillId="0" borderId="23" xfId="0" applyNumberFormat="1" applyFont="1" applyBorder="1" applyAlignment="1" quotePrefix="1">
      <alignment horizontal="center" vertical="center" wrapText="1"/>
    </xf>
    <xf numFmtId="3" fontId="16" fillId="0" borderId="10" xfId="0" applyNumberFormat="1" applyFont="1" applyBorder="1" applyAlignment="1">
      <alignment horizontal="center"/>
    </xf>
    <xf numFmtId="3" fontId="7" fillId="0" borderId="31" xfId="0" applyNumberFormat="1" applyFont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left" vertical="center" wrapText="1"/>
    </xf>
    <xf numFmtId="3" fontId="7" fillId="0" borderId="30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41" fontId="4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view="pageBreakPreview" zoomScaleSheetLayoutView="100" zoomScalePageLayoutView="0" workbookViewId="0" topLeftCell="A1">
      <pane xSplit="1" ySplit="8" topLeftCell="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1" sqref="AN1:AO1"/>
    </sheetView>
  </sheetViews>
  <sheetFormatPr defaultColWidth="6.125" defaultRowHeight="19.5" customHeight="1"/>
  <cols>
    <col min="1" max="1" width="19.375" style="6" customWidth="1"/>
    <col min="2" max="2" width="11.75390625" style="6" customWidth="1"/>
    <col min="3" max="3" width="8.125" style="6" customWidth="1"/>
    <col min="4" max="4" width="6.00390625" style="6" customWidth="1"/>
    <col min="5" max="5" width="5.625" style="6" customWidth="1"/>
    <col min="6" max="6" width="7.00390625" style="6" customWidth="1"/>
    <col min="7" max="7" width="5.75390625" style="6" customWidth="1"/>
    <col min="8" max="8" width="5.875" style="6" customWidth="1"/>
    <col min="9" max="10" width="6.625" style="6" customWidth="1"/>
    <col min="11" max="11" width="6.75390625" style="6" customWidth="1"/>
    <col min="12" max="12" width="8.75390625" style="6" customWidth="1"/>
    <col min="13" max="13" width="7.50390625" style="6" customWidth="1"/>
    <col min="14" max="14" width="7.375" style="6" customWidth="1"/>
    <col min="15" max="15" width="6.625" style="6" customWidth="1"/>
    <col min="16" max="16" width="6.375" style="6" customWidth="1"/>
    <col min="17" max="17" width="6.50390625" style="6" customWidth="1"/>
    <col min="18" max="19" width="6.375" style="6" customWidth="1"/>
    <col min="20" max="20" width="6.50390625" style="6" customWidth="1"/>
    <col min="21" max="21" width="17.75390625" style="6" customWidth="1"/>
    <col min="22" max="22" width="7.50390625" style="6" customWidth="1"/>
    <col min="23" max="23" width="7.375" style="6" customWidth="1"/>
    <col min="24" max="24" width="7.25390625" style="6" customWidth="1"/>
    <col min="25" max="25" width="7.00390625" style="6" customWidth="1"/>
    <col min="26" max="26" width="7.375" style="6" customWidth="1"/>
    <col min="27" max="27" width="7.00390625" style="6" customWidth="1"/>
    <col min="28" max="28" width="7.25390625" style="6" customWidth="1"/>
    <col min="29" max="29" width="7.125" style="6" customWidth="1"/>
    <col min="30" max="30" width="6.625" style="6" customWidth="1"/>
    <col min="31" max="31" width="6.50390625" style="6" customWidth="1"/>
    <col min="32" max="32" width="7.00390625" style="6" customWidth="1"/>
    <col min="33" max="33" width="6.50390625" style="6" customWidth="1"/>
    <col min="34" max="34" width="6.625" style="6" customWidth="1"/>
    <col min="35" max="35" width="6.375" style="6" customWidth="1"/>
    <col min="36" max="36" width="6.00390625" style="6" customWidth="1"/>
    <col min="37" max="37" width="6.375" style="6" customWidth="1"/>
    <col min="38" max="38" width="6.50390625" style="6" customWidth="1"/>
    <col min="39" max="39" width="6.125" style="6" customWidth="1"/>
    <col min="40" max="40" width="5.50390625" style="6" customWidth="1"/>
    <col min="41" max="41" width="6.00390625" style="6" customWidth="1"/>
    <col min="42" max="42" width="5.50390625" style="6" customWidth="1"/>
    <col min="43" max="43" width="5.75390625" style="6" customWidth="1"/>
    <col min="44" max="16384" width="6.125" style="6" customWidth="1"/>
  </cols>
  <sheetData>
    <row r="1" spans="1:43" s="44" customFormat="1" ht="14.25" customHeight="1">
      <c r="A1" s="44" t="s">
        <v>133</v>
      </c>
      <c r="O1" s="71"/>
      <c r="P1" s="71"/>
      <c r="S1" s="111" t="s">
        <v>134</v>
      </c>
      <c r="T1" s="111"/>
      <c r="U1" s="44" t="s">
        <v>135</v>
      </c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91" t="s">
        <v>136</v>
      </c>
      <c r="AO1" s="91"/>
      <c r="AQ1" s="2"/>
    </row>
    <row r="2" spans="1:44" s="5" customFormat="1" ht="24" customHeight="1">
      <c r="A2" s="115" t="s">
        <v>103</v>
      </c>
      <c r="B2" s="115"/>
      <c r="C2" s="115"/>
      <c r="D2" s="115"/>
      <c r="E2" s="115"/>
      <c r="F2" s="115"/>
      <c r="G2" s="115"/>
      <c r="H2" s="115"/>
      <c r="J2" s="121" t="s">
        <v>9</v>
      </c>
      <c r="K2" s="121"/>
      <c r="L2" s="121"/>
      <c r="M2" s="121"/>
      <c r="N2" s="121"/>
      <c r="O2" s="121"/>
      <c r="P2" s="121"/>
      <c r="Q2" s="121"/>
      <c r="R2" s="45"/>
      <c r="S2" s="45"/>
      <c r="T2" s="45"/>
      <c r="U2" s="122" t="s">
        <v>105</v>
      </c>
      <c r="V2" s="122"/>
      <c r="W2" s="122"/>
      <c r="X2" s="122"/>
      <c r="Y2" s="122"/>
      <c r="Z2" s="122"/>
      <c r="AA2" s="122"/>
      <c r="AB2" s="122"/>
      <c r="AC2" s="122"/>
      <c r="AD2" s="49"/>
      <c r="AE2" s="121" t="s">
        <v>8</v>
      </c>
      <c r="AF2" s="121"/>
      <c r="AG2" s="121"/>
      <c r="AH2" s="121"/>
      <c r="AI2" s="121"/>
      <c r="AJ2" s="121"/>
      <c r="AK2" s="121"/>
      <c r="AL2" s="121"/>
      <c r="AM2" s="121"/>
      <c r="AN2" s="121"/>
      <c r="AO2" s="27"/>
      <c r="AP2" s="27"/>
      <c r="AQ2" s="27"/>
      <c r="AR2" s="28"/>
    </row>
    <row r="3" spans="2:43" s="5" customFormat="1" ht="18" customHeight="1">
      <c r="B3" s="48"/>
      <c r="C3" s="48"/>
      <c r="D3" s="48"/>
      <c r="E3" s="48"/>
      <c r="F3" s="48"/>
      <c r="G3" s="48"/>
      <c r="H3" s="48"/>
      <c r="I3" s="26"/>
      <c r="J3" s="30"/>
      <c r="K3" s="42"/>
      <c r="M3" s="27" t="s">
        <v>104</v>
      </c>
      <c r="W3" s="27"/>
      <c r="Z3" s="42"/>
      <c r="AA3" s="42"/>
      <c r="AB3" s="42"/>
      <c r="AC3" s="42"/>
      <c r="AD3" s="42"/>
      <c r="AE3" s="42"/>
      <c r="AF3" s="42"/>
      <c r="AG3" s="42"/>
      <c r="AH3" s="42" t="s">
        <v>106</v>
      </c>
      <c r="AJ3" s="42"/>
      <c r="AK3" s="42"/>
      <c r="AL3" s="42"/>
      <c r="AM3" s="42"/>
      <c r="AN3" s="27"/>
      <c r="AO3" s="28"/>
      <c r="AP3" s="28"/>
      <c r="AQ3" s="28"/>
    </row>
    <row r="4" spans="1:44" s="32" customFormat="1" ht="12" customHeight="1" thickBot="1">
      <c r="A4" s="113" t="s">
        <v>112</v>
      </c>
      <c r="B4" s="113"/>
      <c r="C4" s="113"/>
      <c r="D4" s="113"/>
      <c r="E4" s="113"/>
      <c r="F4" s="113"/>
      <c r="G4" s="113"/>
      <c r="H4" s="113"/>
      <c r="L4" s="113" t="s">
        <v>109</v>
      </c>
      <c r="M4" s="114"/>
      <c r="N4" s="114"/>
      <c r="O4" s="114"/>
      <c r="P4" s="114"/>
      <c r="Q4" s="114"/>
      <c r="R4" s="114"/>
      <c r="S4" s="65"/>
      <c r="T4" s="65"/>
      <c r="X4" s="75" t="s">
        <v>111</v>
      </c>
      <c r="AA4" s="70"/>
      <c r="AB4" s="70"/>
      <c r="AC4" s="70"/>
      <c r="AD4" s="70"/>
      <c r="AE4" s="70"/>
      <c r="AF4" s="70"/>
      <c r="AG4" s="70"/>
      <c r="AH4" s="70"/>
      <c r="AI4" s="74" t="s">
        <v>110</v>
      </c>
      <c r="AJ4" s="70"/>
      <c r="AK4" s="70"/>
      <c r="AL4" s="70"/>
      <c r="AM4" s="43"/>
      <c r="AN4" s="43"/>
      <c r="AO4" s="43"/>
      <c r="AP4" s="43"/>
      <c r="AQ4" s="43"/>
      <c r="AR4" s="31"/>
    </row>
    <row r="5" spans="1:43" s="56" customFormat="1" ht="48" customHeight="1">
      <c r="A5" s="94" t="s">
        <v>40</v>
      </c>
      <c r="B5" s="116" t="s">
        <v>41</v>
      </c>
      <c r="C5" s="119" t="s">
        <v>42</v>
      </c>
      <c r="D5" s="120"/>
      <c r="E5" s="120"/>
      <c r="F5" s="120"/>
      <c r="G5" s="120"/>
      <c r="H5" s="53"/>
      <c r="I5" s="53"/>
      <c r="J5" s="53"/>
      <c r="K5" s="54"/>
      <c r="L5" s="97" t="s">
        <v>43</v>
      </c>
      <c r="M5" s="98"/>
      <c r="N5" s="98"/>
      <c r="O5" s="98"/>
      <c r="P5" s="98"/>
      <c r="Q5" s="98"/>
      <c r="R5" s="98"/>
      <c r="S5" s="98"/>
      <c r="T5" s="98"/>
      <c r="U5" s="94" t="s">
        <v>40</v>
      </c>
      <c r="V5" s="102" t="s">
        <v>43</v>
      </c>
      <c r="W5" s="103"/>
      <c r="X5" s="103"/>
      <c r="Y5" s="103"/>
      <c r="Z5" s="103"/>
      <c r="AA5" s="103"/>
      <c r="AB5" s="103"/>
      <c r="AC5" s="103"/>
      <c r="AD5" s="67"/>
      <c r="AE5" s="103" t="s">
        <v>2</v>
      </c>
      <c r="AF5" s="103"/>
      <c r="AG5" s="103"/>
      <c r="AH5" s="103"/>
      <c r="AI5" s="103"/>
      <c r="AJ5" s="103"/>
      <c r="AK5" s="103"/>
      <c r="AL5" s="123"/>
      <c r="AM5" s="97" t="s">
        <v>6</v>
      </c>
      <c r="AN5" s="98"/>
      <c r="AO5" s="99"/>
      <c r="AP5" s="55"/>
      <c r="AQ5" s="55"/>
    </row>
    <row r="6" spans="1:41" s="56" customFormat="1" ht="30" customHeight="1">
      <c r="A6" s="86"/>
      <c r="B6" s="117"/>
      <c r="C6" s="106" t="s">
        <v>44</v>
      </c>
      <c r="D6" s="107"/>
      <c r="E6" s="108"/>
      <c r="F6" s="106" t="s">
        <v>45</v>
      </c>
      <c r="G6" s="107"/>
      <c r="H6" s="108"/>
      <c r="I6" s="106" t="s">
        <v>46</v>
      </c>
      <c r="J6" s="107"/>
      <c r="K6" s="108"/>
      <c r="L6" s="95" t="s">
        <v>47</v>
      </c>
      <c r="M6" s="112"/>
      <c r="N6" s="112"/>
      <c r="O6" s="112"/>
      <c r="P6" s="112"/>
      <c r="Q6" s="112"/>
      <c r="R6" s="112"/>
      <c r="S6" s="112"/>
      <c r="T6" s="112"/>
      <c r="U6" s="86"/>
      <c r="V6" s="95" t="s">
        <v>48</v>
      </c>
      <c r="W6" s="112"/>
      <c r="X6" s="112"/>
      <c r="Y6" s="112"/>
      <c r="Z6" s="112"/>
      <c r="AA6" s="112"/>
      <c r="AB6" s="112"/>
      <c r="AC6" s="112"/>
      <c r="AD6" s="66"/>
      <c r="AE6" s="68"/>
      <c r="AF6" s="95" t="s">
        <v>49</v>
      </c>
      <c r="AG6" s="124"/>
      <c r="AH6" s="124"/>
      <c r="AI6" s="124"/>
      <c r="AJ6" s="124"/>
      <c r="AK6" s="124"/>
      <c r="AL6" s="125"/>
      <c r="AM6" s="100"/>
      <c r="AN6" s="101"/>
      <c r="AO6" s="101"/>
    </row>
    <row r="7" spans="1:41" s="55" customFormat="1" ht="33.75" customHeight="1">
      <c r="A7" s="86"/>
      <c r="B7" s="117"/>
      <c r="C7" s="109"/>
      <c r="D7" s="110"/>
      <c r="E7" s="87"/>
      <c r="F7" s="109"/>
      <c r="G7" s="110"/>
      <c r="H7" s="87"/>
      <c r="I7" s="109"/>
      <c r="J7" s="110"/>
      <c r="K7" s="87"/>
      <c r="L7" s="106" t="s">
        <v>44</v>
      </c>
      <c r="M7" s="107"/>
      <c r="N7" s="108"/>
      <c r="O7" s="95" t="s">
        <v>50</v>
      </c>
      <c r="P7" s="96"/>
      <c r="Q7" s="95" t="s">
        <v>51</v>
      </c>
      <c r="R7" s="96"/>
      <c r="S7" s="95" t="s">
        <v>52</v>
      </c>
      <c r="T7" s="112"/>
      <c r="U7" s="86"/>
      <c r="V7" s="95" t="s">
        <v>53</v>
      </c>
      <c r="W7" s="96"/>
      <c r="X7" s="95" t="s">
        <v>54</v>
      </c>
      <c r="Y7" s="112"/>
      <c r="Z7" s="95" t="s">
        <v>55</v>
      </c>
      <c r="AA7" s="96"/>
      <c r="AB7" s="95" t="s">
        <v>56</v>
      </c>
      <c r="AC7" s="96"/>
      <c r="AD7" s="112" t="s">
        <v>57</v>
      </c>
      <c r="AE7" s="126"/>
      <c r="AF7" s="95" t="s">
        <v>58</v>
      </c>
      <c r="AG7" s="112"/>
      <c r="AH7" s="96"/>
      <c r="AI7" s="88" t="s">
        <v>59</v>
      </c>
      <c r="AJ7" s="85"/>
      <c r="AK7" s="88" t="s">
        <v>60</v>
      </c>
      <c r="AL7" s="84"/>
      <c r="AM7" s="92" t="s">
        <v>5</v>
      </c>
      <c r="AN7" s="92" t="s">
        <v>3</v>
      </c>
      <c r="AO7" s="104" t="s">
        <v>4</v>
      </c>
    </row>
    <row r="8" spans="1:41" s="56" customFormat="1" ht="40.5" customHeight="1">
      <c r="A8" s="87"/>
      <c r="B8" s="118"/>
      <c r="C8" s="58" t="s">
        <v>61</v>
      </c>
      <c r="D8" s="58" t="s">
        <v>62</v>
      </c>
      <c r="E8" s="61" t="s">
        <v>63</v>
      </c>
      <c r="F8" s="59" t="s">
        <v>64</v>
      </c>
      <c r="G8" s="61" t="s">
        <v>62</v>
      </c>
      <c r="H8" s="60" t="s">
        <v>63</v>
      </c>
      <c r="I8" s="61" t="s">
        <v>64</v>
      </c>
      <c r="J8" s="60" t="s">
        <v>62</v>
      </c>
      <c r="K8" s="61" t="s">
        <v>63</v>
      </c>
      <c r="L8" s="57" t="s">
        <v>64</v>
      </c>
      <c r="M8" s="61" t="s">
        <v>62</v>
      </c>
      <c r="N8" s="57" t="s">
        <v>65</v>
      </c>
      <c r="O8" s="58" t="s">
        <v>62</v>
      </c>
      <c r="P8" s="61" t="s">
        <v>65</v>
      </c>
      <c r="Q8" s="58" t="s">
        <v>62</v>
      </c>
      <c r="R8" s="61" t="s">
        <v>65</v>
      </c>
      <c r="S8" s="58" t="s">
        <v>62</v>
      </c>
      <c r="T8" s="57" t="s">
        <v>65</v>
      </c>
      <c r="U8" s="87"/>
      <c r="V8" s="58" t="s">
        <v>62</v>
      </c>
      <c r="W8" s="61" t="s">
        <v>65</v>
      </c>
      <c r="X8" s="58" t="s">
        <v>62</v>
      </c>
      <c r="Y8" s="57" t="s">
        <v>65</v>
      </c>
      <c r="Z8" s="58" t="s">
        <v>62</v>
      </c>
      <c r="AA8" s="61" t="s">
        <v>65</v>
      </c>
      <c r="AB8" s="58" t="s">
        <v>62</v>
      </c>
      <c r="AC8" s="61" t="s">
        <v>65</v>
      </c>
      <c r="AD8" s="60" t="s">
        <v>62</v>
      </c>
      <c r="AE8" s="60" t="s">
        <v>65</v>
      </c>
      <c r="AF8" s="59" t="s">
        <v>64</v>
      </c>
      <c r="AG8" s="58" t="s">
        <v>62</v>
      </c>
      <c r="AH8" s="61" t="s">
        <v>65</v>
      </c>
      <c r="AI8" s="58" t="s">
        <v>62</v>
      </c>
      <c r="AJ8" s="61" t="s">
        <v>65</v>
      </c>
      <c r="AK8" s="58" t="s">
        <v>62</v>
      </c>
      <c r="AL8" s="61" t="s">
        <v>65</v>
      </c>
      <c r="AM8" s="93"/>
      <c r="AN8" s="93"/>
      <c r="AO8" s="105"/>
    </row>
    <row r="9" spans="1:41" s="1" customFormat="1" ht="19.5" customHeight="1" hidden="1">
      <c r="A9" s="51" t="s">
        <v>29</v>
      </c>
      <c r="B9" s="50">
        <v>114</v>
      </c>
      <c r="C9" s="50">
        <f aca="true" t="shared" si="0" ref="C9:E16">SUM(F9,I9)</f>
        <v>1033</v>
      </c>
      <c r="D9" s="50">
        <f t="shared" si="0"/>
        <v>579</v>
      </c>
      <c r="E9" s="50">
        <f t="shared" si="0"/>
        <v>454</v>
      </c>
      <c r="F9" s="50">
        <f aca="true" t="shared" si="1" ref="F9:F16">SUM(G9:H9)</f>
        <v>725</v>
      </c>
      <c r="G9" s="50">
        <v>474</v>
      </c>
      <c r="H9" s="50">
        <v>251</v>
      </c>
      <c r="I9" s="50">
        <f aca="true" t="shared" si="2" ref="I9:I16">SUM(J9:K9)</f>
        <v>308</v>
      </c>
      <c r="J9" s="50">
        <v>105</v>
      </c>
      <c r="K9" s="50">
        <v>203</v>
      </c>
      <c r="L9" s="50">
        <f aca="true" t="shared" si="3" ref="L9:L16">SUM(O9:AK9)</f>
        <v>18620</v>
      </c>
      <c r="M9" s="50">
        <f aca="true" t="shared" si="4" ref="M9:M16">SUM(O9,Q9,U9,T9,W9,Y9,AC9,AA9)</f>
        <v>4180</v>
      </c>
      <c r="N9" s="50">
        <f aca="true" t="shared" si="5" ref="N9:N16">SUM(P9,R9,S9,V9,X9,Z9,AD9,AB9)</f>
        <v>4471</v>
      </c>
      <c r="O9" s="50">
        <v>965</v>
      </c>
      <c r="P9" s="50">
        <v>1215</v>
      </c>
      <c r="Q9" s="50">
        <v>889</v>
      </c>
      <c r="R9" s="50">
        <v>1241</v>
      </c>
      <c r="S9" s="50">
        <v>901</v>
      </c>
      <c r="T9" s="50">
        <v>1183</v>
      </c>
      <c r="U9" s="51" t="s">
        <v>29</v>
      </c>
      <c r="V9" s="50">
        <v>840</v>
      </c>
      <c r="W9" s="50">
        <v>1079</v>
      </c>
      <c r="X9" s="50">
        <v>29</v>
      </c>
      <c r="Y9" s="50">
        <v>30</v>
      </c>
      <c r="Z9" s="50">
        <v>31</v>
      </c>
      <c r="AA9" s="50">
        <v>20</v>
      </c>
      <c r="AB9" s="50">
        <v>32</v>
      </c>
      <c r="AC9" s="50">
        <v>14</v>
      </c>
      <c r="AD9" s="50">
        <v>182</v>
      </c>
      <c r="AE9" s="50">
        <v>69</v>
      </c>
      <c r="AF9" s="50">
        <f aca="true" t="shared" si="6" ref="AF9:AF16">SUM(AG9:AH9)</f>
        <v>3330</v>
      </c>
      <c r="AG9" s="50">
        <f aca="true" t="shared" si="7" ref="AG9:AH16">SUM(AI9,AK9)</f>
        <v>1745</v>
      </c>
      <c r="AH9" s="50">
        <f t="shared" si="7"/>
        <v>1585</v>
      </c>
      <c r="AI9" s="50">
        <v>1555</v>
      </c>
      <c r="AJ9" s="50">
        <v>1495</v>
      </c>
      <c r="AK9" s="50">
        <v>190</v>
      </c>
      <c r="AL9" s="50">
        <v>90</v>
      </c>
      <c r="AM9" s="50">
        <v>2553</v>
      </c>
      <c r="AN9" s="50" t="s">
        <v>18</v>
      </c>
      <c r="AO9" s="50" t="s">
        <v>18</v>
      </c>
    </row>
    <row r="10" spans="1:41" s="1" customFormat="1" ht="19.5" customHeight="1" hidden="1">
      <c r="A10" s="51" t="s">
        <v>30</v>
      </c>
      <c r="B10" s="50">
        <v>192</v>
      </c>
      <c r="C10" s="50">
        <f t="shared" si="0"/>
        <v>1645</v>
      </c>
      <c r="D10" s="50">
        <f t="shared" si="0"/>
        <v>863</v>
      </c>
      <c r="E10" s="50">
        <f t="shared" si="0"/>
        <v>782</v>
      </c>
      <c r="F10" s="50">
        <f t="shared" si="1"/>
        <v>1138</v>
      </c>
      <c r="G10" s="50">
        <v>705</v>
      </c>
      <c r="H10" s="50">
        <v>433</v>
      </c>
      <c r="I10" s="50">
        <f t="shared" si="2"/>
        <v>507</v>
      </c>
      <c r="J10" s="50">
        <v>158</v>
      </c>
      <c r="K10" s="50">
        <v>349</v>
      </c>
      <c r="L10" s="50">
        <f t="shared" si="3"/>
        <v>26455</v>
      </c>
      <c r="M10" s="50">
        <f t="shared" si="4"/>
        <v>7802</v>
      </c>
      <c r="N10" s="50">
        <f t="shared" si="5"/>
        <v>7024</v>
      </c>
      <c r="O10" s="50">
        <v>2061</v>
      </c>
      <c r="P10" s="50">
        <v>1799</v>
      </c>
      <c r="Q10" s="50">
        <v>1636</v>
      </c>
      <c r="R10" s="50">
        <v>1528</v>
      </c>
      <c r="S10" s="50">
        <v>1725</v>
      </c>
      <c r="T10" s="50">
        <v>2012</v>
      </c>
      <c r="U10" s="51" t="s">
        <v>30</v>
      </c>
      <c r="V10" s="50">
        <v>1597</v>
      </c>
      <c r="W10" s="50">
        <v>1839</v>
      </c>
      <c r="X10" s="50">
        <v>151</v>
      </c>
      <c r="Y10" s="50">
        <v>205</v>
      </c>
      <c r="Z10" s="50">
        <v>43</v>
      </c>
      <c r="AA10" s="50">
        <v>30</v>
      </c>
      <c r="AB10" s="50">
        <v>31</v>
      </c>
      <c r="AC10" s="50">
        <v>19</v>
      </c>
      <c r="AD10" s="50">
        <v>150</v>
      </c>
      <c r="AE10" s="50">
        <v>73</v>
      </c>
      <c r="AF10" s="50">
        <f t="shared" si="6"/>
        <v>3887</v>
      </c>
      <c r="AG10" s="50">
        <f t="shared" si="7"/>
        <v>2114</v>
      </c>
      <c r="AH10" s="50">
        <f t="shared" si="7"/>
        <v>1773</v>
      </c>
      <c r="AI10" s="50">
        <v>1882</v>
      </c>
      <c r="AJ10" s="50">
        <v>1668</v>
      </c>
      <c r="AK10" s="50">
        <v>232</v>
      </c>
      <c r="AL10" s="50">
        <v>105</v>
      </c>
      <c r="AM10" s="50">
        <v>4163</v>
      </c>
      <c r="AN10" s="50" t="s">
        <v>18</v>
      </c>
      <c r="AO10" s="50" t="s">
        <v>18</v>
      </c>
    </row>
    <row r="11" spans="1:41" s="1" customFormat="1" ht="19.5" customHeight="1" hidden="1">
      <c r="A11" s="51" t="s">
        <v>31</v>
      </c>
      <c r="B11" s="50">
        <v>132</v>
      </c>
      <c r="C11" s="50">
        <f t="shared" si="0"/>
        <v>1713</v>
      </c>
      <c r="D11" s="50">
        <f t="shared" si="0"/>
        <v>878</v>
      </c>
      <c r="E11" s="50">
        <f t="shared" si="0"/>
        <v>835</v>
      </c>
      <c r="F11" s="50">
        <f t="shared" si="1"/>
        <v>1161</v>
      </c>
      <c r="G11" s="50">
        <v>710</v>
      </c>
      <c r="H11" s="50">
        <v>451</v>
      </c>
      <c r="I11" s="50">
        <f t="shared" si="2"/>
        <v>552</v>
      </c>
      <c r="J11" s="50">
        <v>168</v>
      </c>
      <c r="K11" s="50">
        <v>384</v>
      </c>
      <c r="L11" s="50">
        <f t="shared" si="3"/>
        <v>27376</v>
      </c>
      <c r="M11" s="50">
        <f t="shared" si="4"/>
        <v>7762</v>
      </c>
      <c r="N11" s="50">
        <f t="shared" si="5"/>
        <v>7378</v>
      </c>
      <c r="O11" s="50">
        <v>2017</v>
      </c>
      <c r="P11" s="50">
        <v>1930</v>
      </c>
      <c r="Q11" s="50">
        <v>1805</v>
      </c>
      <c r="R11" s="50">
        <v>1664</v>
      </c>
      <c r="S11" s="50">
        <v>1800</v>
      </c>
      <c r="T11" s="50">
        <v>1843</v>
      </c>
      <c r="U11" s="51" t="s">
        <v>31</v>
      </c>
      <c r="V11" s="50">
        <v>1610</v>
      </c>
      <c r="W11" s="50">
        <v>1949</v>
      </c>
      <c r="X11" s="50">
        <v>38</v>
      </c>
      <c r="Y11" s="50">
        <v>104</v>
      </c>
      <c r="Z11" s="50">
        <v>30</v>
      </c>
      <c r="AA11" s="50">
        <v>20</v>
      </c>
      <c r="AB11" s="50">
        <v>28</v>
      </c>
      <c r="AC11" s="50">
        <v>24</v>
      </c>
      <c r="AD11" s="50">
        <v>278</v>
      </c>
      <c r="AE11" s="50">
        <v>122</v>
      </c>
      <c r="AF11" s="50">
        <f t="shared" si="6"/>
        <v>4080</v>
      </c>
      <c r="AG11" s="50">
        <f t="shared" si="7"/>
        <v>2219</v>
      </c>
      <c r="AH11" s="50">
        <f t="shared" si="7"/>
        <v>1861</v>
      </c>
      <c r="AI11" s="50">
        <v>1962</v>
      </c>
      <c r="AJ11" s="50">
        <v>1735</v>
      </c>
      <c r="AK11" s="50">
        <v>257</v>
      </c>
      <c r="AL11" s="50">
        <v>126</v>
      </c>
      <c r="AM11" s="50">
        <v>4335</v>
      </c>
      <c r="AN11" s="50">
        <v>2010</v>
      </c>
      <c r="AO11" s="50">
        <v>2325</v>
      </c>
    </row>
    <row r="12" spans="1:41" s="1" customFormat="1" ht="19.5" customHeight="1">
      <c r="A12" s="51" t="s">
        <v>32</v>
      </c>
      <c r="B12" s="50">
        <v>134</v>
      </c>
      <c r="C12" s="50">
        <f t="shared" si="0"/>
        <v>1722</v>
      </c>
      <c r="D12" s="50">
        <f t="shared" si="0"/>
        <v>897</v>
      </c>
      <c r="E12" s="50">
        <f t="shared" si="0"/>
        <v>825</v>
      </c>
      <c r="F12" s="50">
        <f t="shared" si="1"/>
        <v>1170</v>
      </c>
      <c r="G12" s="50">
        <v>707</v>
      </c>
      <c r="H12" s="50">
        <v>463</v>
      </c>
      <c r="I12" s="50">
        <f t="shared" si="2"/>
        <v>552</v>
      </c>
      <c r="J12" s="50">
        <v>190</v>
      </c>
      <c r="K12" s="50">
        <v>362</v>
      </c>
      <c r="L12" s="50">
        <f t="shared" si="3"/>
        <v>28516</v>
      </c>
      <c r="M12" s="50">
        <f t="shared" si="4"/>
        <v>7850</v>
      </c>
      <c r="N12" s="50">
        <f t="shared" si="5"/>
        <v>7774</v>
      </c>
      <c r="O12" s="50">
        <v>2077</v>
      </c>
      <c r="P12" s="50">
        <v>1896</v>
      </c>
      <c r="Q12" s="50">
        <v>1820</v>
      </c>
      <c r="R12" s="50">
        <v>1788</v>
      </c>
      <c r="S12" s="50">
        <v>1974</v>
      </c>
      <c r="T12" s="50">
        <v>1972</v>
      </c>
      <c r="U12" s="51" t="s">
        <v>32</v>
      </c>
      <c r="V12" s="50">
        <v>1731</v>
      </c>
      <c r="W12" s="50">
        <v>1803</v>
      </c>
      <c r="X12" s="50">
        <v>37</v>
      </c>
      <c r="Y12" s="50">
        <v>142</v>
      </c>
      <c r="Z12" s="50">
        <v>38</v>
      </c>
      <c r="AA12" s="50">
        <v>16</v>
      </c>
      <c r="AB12" s="50">
        <v>30</v>
      </c>
      <c r="AC12" s="50">
        <v>20</v>
      </c>
      <c r="AD12" s="50">
        <v>280</v>
      </c>
      <c r="AE12" s="50">
        <v>154</v>
      </c>
      <c r="AF12" s="50">
        <f t="shared" si="6"/>
        <v>4295</v>
      </c>
      <c r="AG12" s="50">
        <f t="shared" si="7"/>
        <v>2316</v>
      </c>
      <c r="AH12" s="50">
        <f t="shared" si="7"/>
        <v>1979</v>
      </c>
      <c r="AI12" s="50">
        <v>2026</v>
      </c>
      <c r="AJ12" s="50">
        <v>1832</v>
      </c>
      <c r="AK12" s="50">
        <v>290</v>
      </c>
      <c r="AL12" s="50">
        <v>147</v>
      </c>
      <c r="AM12" s="50">
        <v>4387</v>
      </c>
      <c r="AN12" s="50">
        <v>2089</v>
      </c>
      <c r="AO12" s="50">
        <v>2298</v>
      </c>
    </row>
    <row r="13" spans="1:41" s="1" customFormat="1" ht="19.5" customHeight="1">
      <c r="A13" s="51" t="s">
        <v>33</v>
      </c>
      <c r="B13" s="50">
        <v>120</v>
      </c>
      <c r="C13" s="50">
        <f t="shared" si="0"/>
        <v>1709</v>
      </c>
      <c r="D13" s="50">
        <f t="shared" si="0"/>
        <v>870</v>
      </c>
      <c r="E13" s="50">
        <f t="shared" si="0"/>
        <v>839</v>
      </c>
      <c r="F13" s="50">
        <f t="shared" si="1"/>
        <v>1145</v>
      </c>
      <c r="G13" s="50">
        <v>696</v>
      </c>
      <c r="H13" s="50">
        <v>449</v>
      </c>
      <c r="I13" s="50">
        <f t="shared" si="2"/>
        <v>564</v>
      </c>
      <c r="J13" s="50">
        <v>174</v>
      </c>
      <c r="K13" s="50">
        <v>390</v>
      </c>
      <c r="L13" s="50">
        <f t="shared" si="3"/>
        <v>28573</v>
      </c>
      <c r="M13" s="50">
        <f t="shared" si="4"/>
        <v>7922</v>
      </c>
      <c r="N13" s="50">
        <f t="shared" si="5"/>
        <v>8024</v>
      </c>
      <c r="O13" s="50">
        <v>1991</v>
      </c>
      <c r="P13" s="50">
        <v>1908</v>
      </c>
      <c r="Q13" s="50">
        <v>1907</v>
      </c>
      <c r="R13" s="50">
        <v>1816</v>
      </c>
      <c r="S13" s="50">
        <v>1956</v>
      </c>
      <c r="T13" s="50">
        <v>1981</v>
      </c>
      <c r="U13" s="51" t="s">
        <v>33</v>
      </c>
      <c r="V13" s="50">
        <v>1874</v>
      </c>
      <c r="W13" s="50">
        <v>1918</v>
      </c>
      <c r="X13" s="50">
        <v>37</v>
      </c>
      <c r="Y13" s="50">
        <v>93</v>
      </c>
      <c r="Z13" s="50">
        <v>36</v>
      </c>
      <c r="AA13" s="50">
        <v>15</v>
      </c>
      <c r="AB13" s="50">
        <v>38</v>
      </c>
      <c r="AC13" s="50">
        <v>17</v>
      </c>
      <c r="AD13" s="50">
        <v>359</v>
      </c>
      <c r="AE13" s="50">
        <v>156</v>
      </c>
      <c r="AF13" s="50">
        <f t="shared" si="6"/>
        <v>4212</v>
      </c>
      <c r="AG13" s="50">
        <f t="shared" si="7"/>
        <v>2240</v>
      </c>
      <c r="AH13" s="50">
        <f t="shared" si="7"/>
        <v>1972</v>
      </c>
      <c r="AI13" s="50">
        <v>1918</v>
      </c>
      <c r="AJ13" s="50">
        <v>1807</v>
      </c>
      <c r="AK13" s="50">
        <v>322</v>
      </c>
      <c r="AL13" s="50">
        <v>165</v>
      </c>
      <c r="AM13" s="50">
        <v>4495</v>
      </c>
      <c r="AN13" s="50">
        <v>2205</v>
      </c>
      <c r="AO13" s="50">
        <v>2290</v>
      </c>
    </row>
    <row r="14" spans="1:41" s="1" customFormat="1" ht="19.5" customHeight="1">
      <c r="A14" s="51" t="s">
        <v>34</v>
      </c>
      <c r="B14" s="50">
        <v>92</v>
      </c>
      <c r="C14" s="50">
        <f t="shared" si="0"/>
        <v>1900</v>
      </c>
      <c r="D14" s="50">
        <f t="shared" si="0"/>
        <v>904</v>
      </c>
      <c r="E14" s="50">
        <f t="shared" si="0"/>
        <v>996</v>
      </c>
      <c r="F14" s="50">
        <f t="shared" si="1"/>
        <v>1161</v>
      </c>
      <c r="G14" s="50">
        <v>699</v>
      </c>
      <c r="H14" s="50">
        <v>462</v>
      </c>
      <c r="I14" s="50">
        <f t="shared" si="2"/>
        <v>739</v>
      </c>
      <c r="J14" s="50">
        <v>205</v>
      </c>
      <c r="K14" s="50">
        <v>534</v>
      </c>
      <c r="L14" s="50">
        <f t="shared" si="3"/>
        <v>28481</v>
      </c>
      <c r="M14" s="50">
        <f t="shared" si="4"/>
        <v>7722</v>
      </c>
      <c r="N14" s="50">
        <f t="shared" si="5"/>
        <v>8010</v>
      </c>
      <c r="O14" s="50">
        <v>1843</v>
      </c>
      <c r="P14" s="50">
        <v>1906</v>
      </c>
      <c r="Q14" s="50">
        <v>1806</v>
      </c>
      <c r="R14" s="50">
        <v>1763</v>
      </c>
      <c r="S14" s="50">
        <v>1983</v>
      </c>
      <c r="T14" s="50">
        <v>2027</v>
      </c>
      <c r="U14" s="51" t="s">
        <v>34</v>
      </c>
      <c r="V14" s="50">
        <v>1845</v>
      </c>
      <c r="W14" s="50">
        <v>1912</v>
      </c>
      <c r="X14" s="50">
        <v>36</v>
      </c>
      <c r="Y14" s="50">
        <v>109</v>
      </c>
      <c r="Z14" s="50">
        <v>37</v>
      </c>
      <c r="AA14" s="50">
        <v>10</v>
      </c>
      <c r="AB14" s="50">
        <v>36</v>
      </c>
      <c r="AC14" s="50">
        <v>15</v>
      </c>
      <c r="AD14" s="50">
        <v>404</v>
      </c>
      <c r="AE14" s="50">
        <v>190</v>
      </c>
      <c r="AF14" s="50">
        <f t="shared" si="6"/>
        <v>4243</v>
      </c>
      <c r="AG14" s="50">
        <f t="shared" si="7"/>
        <v>2243</v>
      </c>
      <c r="AH14" s="50">
        <f t="shared" si="7"/>
        <v>2000</v>
      </c>
      <c r="AI14" s="50">
        <v>1936</v>
      </c>
      <c r="AJ14" s="50">
        <v>1830</v>
      </c>
      <c r="AK14" s="50">
        <v>307</v>
      </c>
      <c r="AL14" s="50">
        <v>170</v>
      </c>
      <c r="AM14" s="50">
        <v>4633</v>
      </c>
      <c r="AN14" s="50">
        <v>2287</v>
      </c>
      <c r="AO14" s="50">
        <v>2346</v>
      </c>
    </row>
    <row r="15" spans="1:41" s="1" customFormat="1" ht="19.5" customHeight="1">
      <c r="A15" s="51" t="s">
        <v>35</v>
      </c>
      <c r="B15" s="50">
        <v>100</v>
      </c>
      <c r="C15" s="50">
        <f t="shared" si="0"/>
        <v>1935</v>
      </c>
      <c r="D15" s="50">
        <f t="shared" si="0"/>
        <v>921</v>
      </c>
      <c r="E15" s="50">
        <f t="shared" si="0"/>
        <v>1014</v>
      </c>
      <c r="F15" s="50">
        <f t="shared" si="1"/>
        <v>1166</v>
      </c>
      <c r="G15" s="50">
        <v>699</v>
      </c>
      <c r="H15" s="50">
        <v>467</v>
      </c>
      <c r="I15" s="50">
        <f t="shared" si="2"/>
        <v>769</v>
      </c>
      <c r="J15" s="50">
        <v>222</v>
      </c>
      <c r="K15" s="50">
        <v>547</v>
      </c>
      <c r="L15" s="50">
        <f t="shared" si="3"/>
        <v>27954</v>
      </c>
      <c r="M15" s="50">
        <f t="shared" si="4"/>
        <v>7657</v>
      </c>
      <c r="N15" s="50">
        <f t="shared" si="5"/>
        <v>8032</v>
      </c>
      <c r="O15" s="50">
        <v>1913</v>
      </c>
      <c r="P15" s="50">
        <v>1838</v>
      </c>
      <c r="Q15" s="50">
        <v>1752</v>
      </c>
      <c r="R15" s="50">
        <v>1834</v>
      </c>
      <c r="S15" s="50">
        <v>1942</v>
      </c>
      <c r="T15" s="50">
        <v>1953</v>
      </c>
      <c r="U15" s="51" t="s">
        <v>35</v>
      </c>
      <c r="V15" s="50">
        <v>1909</v>
      </c>
      <c r="W15" s="50">
        <v>1991</v>
      </c>
      <c r="X15" s="50">
        <v>31</v>
      </c>
      <c r="Y15" s="50">
        <v>21</v>
      </c>
      <c r="Z15" s="50">
        <v>36</v>
      </c>
      <c r="AA15" s="50">
        <v>17</v>
      </c>
      <c r="AB15" s="50">
        <v>38</v>
      </c>
      <c r="AC15" s="50">
        <v>10</v>
      </c>
      <c r="AD15" s="50">
        <v>404</v>
      </c>
      <c r="AE15" s="50">
        <v>200</v>
      </c>
      <c r="AF15" s="50">
        <f t="shared" si="6"/>
        <v>4080</v>
      </c>
      <c r="AG15" s="50">
        <f t="shared" si="7"/>
        <v>2191</v>
      </c>
      <c r="AH15" s="50">
        <f t="shared" si="7"/>
        <v>1889</v>
      </c>
      <c r="AI15" s="50">
        <v>1885</v>
      </c>
      <c r="AJ15" s="50">
        <v>1714</v>
      </c>
      <c r="AK15" s="50">
        <v>306</v>
      </c>
      <c r="AL15" s="50">
        <v>175</v>
      </c>
      <c r="AM15" s="50">
        <v>4815</v>
      </c>
      <c r="AN15" s="50">
        <v>2335</v>
      </c>
      <c r="AO15" s="50">
        <v>2480</v>
      </c>
    </row>
    <row r="16" spans="1:41" s="1" customFormat="1" ht="19.5" customHeight="1">
      <c r="A16" s="51" t="s">
        <v>36</v>
      </c>
      <c r="B16" s="50">
        <v>97</v>
      </c>
      <c r="C16" s="50">
        <f t="shared" si="0"/>
        <v>1891</v>
      </c>
      <c r="D16" s="50">
        <f t="shared" si="0"/>
        <v>846</v>
      </c>
      <c r="E16" s="50">
        <f t="shared" si="0"/>
        <v>1045</v>
      </c>
      <c r="F16" s="50">
        <f t="shared" si="1"/>
        <v>1084</v>
      </c>
      <c r="G16" s="50">
        <v>611</v>
      </c>
      <c r="H16" s="50">
        <v>473</v>
      </c>
      <c r="I16" s="50">
        <f t="shared" si="2"/>
        <v>807</v>
      </c>
      <c r="J16" s="50">
        <v>235</v>
      </c>
      <c r="K16" s="50">
        <v>572</v>
      </c>
      <c r="L16" s="50">
        <f t="shared" si="3"/>
        <v>27155</v>
      </c>
      <c r="M16" s="50">
        <f t="shared" si="4"/>
        <v>7417</v>
      </c>
      <c r="N16" s="50">
        <f t="shared" si="5"/>
        <v>7679</v>
      </c>
      <c r="O16" s="50">
        <v>1778</v>
      </c>
      <c r="P16" s="50">
        <v>1801</v>
      </c>
      <c r="Q16" s="50">
        <v>1746</v>
      </c>
      <c r="R16" s="50">
        <v>1751</v>
      </c>
      <c r="S16" s="50">
        <v>1784</v>
      </c>
      <c r="T16" s="50">
        <v>1963</v>
      </c>
      <c r="U16" s="51" t="s">
        <v>36</v>
      </c>
      <c r="V16" s="50">
        <v>1848</v>
      </c>
      <c r="W16" s="50">
        <v>1876</v>
      </c>
      <c r="X16" s="50">
        <v>38</v>
      </c>
      <c r="Y16" s="50">
        <v>16</v>
      </c>
      <c r="Z16" s="50">
        <v>31</v>
      </c>
      <c r="AA16" s="50">
        <v>21</v>
      </c>
      <c r="AB16" s="50">
        <v>37</v>
      </c>
      <c r="AC16" s="50">
        <v>17</v>
      </c>
      <c r="AD16" s="50">
        <v>389</v>
      </c>
      <c r="AE16" s="50">
        <v>211</v>
      </c>
      <c r="AF16" s="50">
        <f t="shared" si="6"/>
        <v>4011</v>
      </c>
      <c r="AG16" s="50">
        <f t="shared" si="7"/>
        <v>2189</v>
      </c>
      <c r="AH16" s="50">
        <f t="shared" si="7"/>
        <v>1822</v>
      </c>
      <c r="AI16" s="50">
        <v>1881</v>
      </c>
      <c r="AJ16" s="50">
        <v>1637</v>
      </c>
      <c r="AK16" s="50">
        <v>308</v>
      </c>
      <c r="AL16" s="50">
        <v>185</v>
      </c>
      <c r="AM16" s="50">
        <v>4629</v>
      </c>
      <c r="AN16" s="50">
        <v>2190</v>
      </c>
      <c r="AO16" s="50">
        <v>2439</v>
      </c>
    </row>
    <row r="17" spans="1:41" s="1" customFormat="1" ht="19.5" customHeight="1">
      <c r="A17" s="51" t="s">
        <v>37</v>
      </c>
      <c r="B17" s="50">
        <v>162</v>
      </c>
      <c r="C17" s="50">
        <v>1906</v>
      </c>
      <c r="D17" s="50">
        <v>847</v>
      </c>
      <c r="E17" s="50">
        <v>1059</v>
      </c>
      <c r="F17" s="50">
        <v>1079</v>
      </c>
      <c r="G17" s="50">
        <v>603</v>
      </c>
      <c r="H17" s="50">
        <v>476</v>
      </c>
      <c r="I17" s="50">
        <v>827</v>
      </c>
      <c r="J17" s="50">
        <v>244</v>
      </c>
      <c r="K17" s="50">
        <v>583</v>
      </c>
      <c r="L17" s="50">
        <v>16636</v>
      </c>
      <c r="M17" s="50">
        <v>7287</v>
      </c>
      <c r="N17" s="50">
        <v>9349</v>
      </c>
      <c r="O17" s="50">
        <v>1820</v>
      </c>
      <c r="P17" s="50">
        <v>2136</v>
      </c>
      <c r="Q17" s="50">
        <v>1752</v>
      </c>
      <c r="R17" s="50">
        <v>1987</v>
      </c>
      <c r="S17" s="50">
        <v>1758</v>
      </c>
      <c r="T17" s="50">
        <v>1944</v>
      </c>
      <c r="U17" s="51" t="s">
        <v>37</v>
      </c>
      <c r="V17" s="50">
        <v>1701</v>
      </c>
      <c r="W17" s="50">
        <v>1914</v>
      </c>
      <c r="X17" s="50">
        <v>39</v>
      </c>
      <c r="Y17" s="50">
        <v>16</v>
      </c>
      <c r="Z17" s="50">
        <v>38</v>
      </c>
      <c r="AA17" s="50">
        <v>17</v>
      </c>
      <c r="AB17" s="50">
        <v>31</v>
      </c>
      <c r="AC17" s="50">
        <v>20</v>
      </c>
      <c r="AD17" s="50">
        <v>416</v>
      </c>
      <c r="AE17" s="50">
        <v>238</v>
      </c>
      <c r="AF17" s="50">
        <v>3651</v>
      </c>
      <c r="AG17" s="50">
        <v>1971</v>
      </c>
      <c r="AH17" s="50">
        <v>1680</v>
      </c>
      <c r="AI17" s="50">
        <v>1680</v>
      </c>
      <c r="AJ17" s="50">
        <v>1496</v>
      </c>
      <c r="AK17" s="50">
        <v>291</v>
      </c>
      <c r="AL17" s="50">
        <v>184</v>
      </c>
      <c r="AM17" s="50">
        <v>4909</v>
      </c>
      <c r="AN17" s="50">
        <v>2349</v>
      </c>
      <c r="AO17" s="50">
        <v>2560</v>
      </c>
    </row>
    <row r="18" spans="1:41" s="1" customFormat="1" ht="19.5" customHeight="1">
      <c r="A18" s="51" t="s">
        <v>38</v>
      </c>
      <c r="B18" s="50">
        <v>165</v>
      </c>
      <c r="C18" s="50">
        <f aca="true" t="shared" si="8" ref="C18:C23">SUM(D18:E18)</f>
        <v>1877</v>
      </c>
      <c r="D18" s="50">
        <f aca="true" t="shared" si="9" ref="D18:E23">SUM(G18,J18)</f>
        <v>821</v>
      </c>
      <c r="E18" s="50">
        <f t="shared" si="9"/>
        <v>1056</v>
      </c>
      <c r="F18" s="50">
        <v>1044</v>
      </c>
      <c r="G18" s="50">
        <v>582</v>
      </c>
      <c r="H18" s="50">
        <v>462</v>
      </c>
      <c r="I18" s="50">
        <v>833</v>
      </c>
      <c r="J18" s="50">
        <v>239</v>
      </c>
      <c r="K18" s="50">
        <v>594</v>
      </c>
      <c r="L18" s="50">
        <f>SUM(L19:L23)</f>
        <v>14792</v>
      </c>
      <c r="M18" s="50">
        <f aca="true" t="shared" si="10" ref="M18:R18">SUM(M19:M23)</f>
        <v>7160</v>
      </c>
      <c r="N18" s="50">
        <f t="shared" si="10"/>
        <v>7632</v>
      </c>
      <c r="O18" s="50">
        <f t="shared" si="10"/>
        <v>1645</v>
      </c>
      <c r="P18" s="50">
        <f t="shared" si="10"/>
        <v>1764</v>
      </c>
      <c r="Q18" s="50">
        <f t="shared" si="10"/>
        <v>1564</v>
      </c>
      <c r="R18" s="50">
        <f t="shared" si="10"/>
        <v>1750</v>
      </c>
      <c r="S18" s="50">
        <f>SUM(S19:S23)</f>
        <v>1738</v>
      </c>
      <c r="T18" s="50">
        <f>SUM(T19:T23)</f>
        <v>1933</v>
      </c>
      <c r="U18" s="51" t="s">
        <v>38</v>
      </c>
      <c r="V18" s="50">
        <f aca="true" t="shared" si="11" ref="V18:AO18">SUM(V19:V23)</f>
        <v>1703</v>
      </c>
      <c r="W18" s="50">
        <f t="shared" si="11"/>
        <v>1888</v>
      </c>
      <c r="X18" s="50">
        <f t="shared" si="11"/>
        <v>31</v>
      </c>
      <c r="Y18" s="50">
        <f t="shared" si="11"/>
        <v>21</v>
      </c>
      <c r="Z18" s="50">
        <f t="shared" si="11"/>
        <v>39</v>
      </c>
      <c r="AA18" s="50">
        <f t="shared" si="11"/>
        <v>15</v>
      </c>
      <c r="AB18" s="50">
        <f t="shared" si="11"/>
        <v>40</v>
      </c>
      <c r="AC18" s="50">
        <f t="shared" si="11"/>
        <v>17</v>
      </c>
      <c r="AD18" s="50">
        <f t="shared" si="11"/>
        <v>400</v>
      </c>
      <c r="AE18" s="50">
        <f t="shared" si="11"/>
        <v>244</v>
      </c>
      <c r="AF18" s="50">
        <f t="shared" si="11"/>
        <v>3651</v>
      </c>
      <c r="AG18" s="50">
        <f t="shared" si="11"/>
        <v>1971</v>
      </c>
      <c r="AH18" s="50">
        <f t="shared" si="11"/>
        <v>1680</v>
      </c>
      <c r="AI18" s="50">
        <f t="shared" si="11"/>
        <v>1526</v>
      </c>
      <c r="AJ18" s="50">
        <f t="shared" si="11"/>
        <v>1365</v>
      </c>
      <c r="AK18" s="50">
        <f t="shared" si="11"/>
        <v>303</v>
      </c>
      <c r="AL18" s="50">
        <f t="shared" si="11"/>
        <v>182</v>
      </c>
      <c r="AM18" s="50">
        <f t="shared" si="11"/>
        <v>4467</v>
      </c>
      <c r="AN18" s="50">
        <f t="shared" si="11"/>
        <v>2129</v>
      </c>
      <c r="AO18" s="50">
        <f t="shared" si="11"/>
        <v>2338</v>
      </c>
    </row>
    <row r="19" spans="1:41" s="1" customFormat="1" ht="40.5" customHeight="1" hidden="1">
      <c r="A19" s="52" t="s">
        <v>39</v>
      </c>
      <c r="B19" s="50">
        <v>92</v>
      </c>
      <c r="C19" s="50">
        <f t="shared" si="8"/>
        <v>878</v>
      </c>
      <c r="D19" s="50">
        <f t="shared" si="9"/>
        <v>437</v>
      </c>
      <c r="E19" s="50">
        <f t="shared" si="9"/>
        <v>441</v>
      </c>
      <c r="F19" s="50">
        <v>525</v>
      </c>
      <c r="G19" s="50">
        <v>336</v>
      </c>
      <c r="H19" s="50">
        <v>189</v>
      </c>
      <c r="I19" s="50">
        <v>353</v>
      </c>
      <c r="J19" s="50">
        <v>101</v>
      </c>
      <c r="K19" s="50">
        <v>252</v>
      </c>
      <c r="L19" s="50">
        <v>7302</v>
      </c>
      <c r="M19" s="50">
        <v>3644</v>
      </c>
      <c r="N19" s="50">
        <v>3658</v>
      </c>
      <c r="O19" s="50">
        <v>903</v>
      </c>
      <c r="P19" s="50">
        <v>910</v>
      </c>
      <c r="Q19" s="50">
        <v>843</v>
      </c>
      <c r="R19" s="50">
        <v>934</v>
      </c>
      <c r="S19" s="50">
        <v>874</v>
      </c>
      <c r="T19" s="50">
        <v>894</v>
      </c>
      <c r="U19" s="52" t="s">
        <v>39</v>
      </c>
      <c r="V19" s="50">
        <v>808</v>
      </c>
      <c r="W19" s="50">
        <v>813</v>
      </c>
      <c r="X19" s="50" t="s">
        <v>99</v>
      </c>
      <c r="Y19" s="50" t="s">
        <v>97</v>
      </c>
      <c r="Z19" s="50" t="s">
        <v>97</v>
      </c>
      <c r="AA19" s="50" t="s">
        <v>97</v>
      </c>
      <c r="AB19" s="50" t="s">
        <v>97</v>
      </c>
      <c r="AC19" s="50" t="s">
        <v>97</v>
      </c>
      <c r="AD19" s="50">
        <v>216</v>
      </c>
      <c r="AE19" s="50">
        <v>107</v>
      </c>
      <c r="AF19" s="50">
        <v>3088</v>
      </c>
      <c r="AG19" s="50">
        <v>1733</v>
      </c>
      <c r="AH19" s="50">
        <v>1355</v>
      </c>
      <c r="AI19" s="50">
        <v>1314</v>
      </c>
      <c r="AJ19" s="50">
        <v>1094</v>
      </c>
      <c r="AK19" s="50">
        <v>249</v>
      </c>
      <c r="AL19" s="50">
        <v>134</v>
      </c>
      <c r="AM19" s="50">
        <v>2519</v>
      </c>
      <c r="AN19" s="50">
        <v>1255</v>
      </c>
      <c r="AO19" s="50">
        <v>1264</v>
      </c>
    </row>
    <row r="20" spans="1:41" s="4" customFormat="1" ht="39.75" customHeight="1" hidden="1">
      <c r="A20" s="52" t="s">
        <v>66</v>
      </c>
      <c r="B20" s="50">
        <v>31</v>
      </c>
      <c r="C20" s="50">
        <f t="shared" si="8"/>
        <v>504</v>
      </c>
      <c r="D20" s="50">
        <f t="shared" si="9"/>
        <v>204</v>
      </c>
      <c r="E20" s="50">
        <f t="shared" si="9"/>
        <v>300</v>
      </c>
      <c r="F20" s="50">
        <v>257</v>
      </c>
      <c r="G20" s="50">
        <v>126</v>
      </c>
      <c r="H20" s="50">
        <v>131</v>
      </c>
      <c r="I20" s="50">
        <v>247</v>
      </c>
      <c r="J20" s="50">
        <v>78</v>
      </c>
      <c r="K20" s="50">
        <v>169</v>
      </c>
      <c r="L20" s="50">
        <v>2858</v>
      </c>
      <c r="M20" s="50">
        <v>1116</v>
      </c>
      <c r="N20" s="50">
        <v>1742</v>
      </c>
      <c r="O20" s="50">
        <v>230</v>
      </c>
      <c r="P20" s="50">
        <v>420</v>
      </c>
      <c r="Q20" s="50">
        <v>273</v>
      </c>
      <c r="R20" s="50">
        <v>427</v>
      </c>
      <c r="S20" s="50">
        <v>244</v>
      </c>
      <c r="T20" s="50">
        <v>392</v>
      </c>
      <c r="U20" s="52" t="s">
        <v>66</v>
      </c>
      <c r="V20" s="50">
        <v>205</v>
      </c>
      <c r="W20" s="50">
        <v>377</v>
      </c>
      <c r="X20" s="50">
        <v>31</v>
      </c>
      <c r="Y20" s="50">
        <v>21</v>
      </c>
      <c r="Z20" s="50">
        <v>39</v>
      </c>
      <c r="AA20" s="50">
        <v>15</v>
      </c>
      <c r="AB20" s="50">
        <v>40</v>
      </c>
      <c r="AC20" s="50">
        <v>17</v>
      </c>
      <c r="AD20" s="50">
        <v>54</v>
      </c>
      <c r="AE20" s="50">
        <v>73</v>
      </c>
      <c r="AF20" s="50">
        <v>484</v>
      </c>
      <c r="AG20" s="50">
        <v>186</v>
      </c>
      <c r="AH20" s="50">
        <v>298</v>
      </c>
      <c r="AI20" s="50">
        <v>135</v>
      </c>
      <c r="AJ20" s="50">
        <v>235</v>
      </c>
      <c r="AK20" s="50">
        <v>54</v>
      </c>
      <c r="AL20" s="50">
        <v>48</v>
      </c>
      <c r="AM20" s="50">
        <v>711</v>
      </c>
      <c r="AN20" s="50">
        <v>244</v>
      </c>
      <c r="AO20" s="50">
        <v>467</v>
      </c>
    </row>
    <row r="21" spans="1:41" s="4" customFormat="1" ht="39.75" customHeight="1" hidden="1">
      <c r="A21" s="52" t="s">
        <v>115</v>
      </c>
      <c r="B21" s="50">
        <v>20</v>
      </c>
      <c r="C21" s="50">
        <f t="shared" si="8"/>
        <v>102</v>
      </c>
      <c r="D21" s="50">
        <f t="shared" si="9"/>
        <v>63</v>
      </c>
      <c r="E21" s="50">
        <f t="shared" si="9"/>
        <v>39</v>
      </c>
      <c r="F21" s="50">
        <v>58</v>
      </c>
      <c r="G21" s="50">
        <v>39</v>
      </c>
      <c r="H21" s="50">
        <v>19</v>
      </c>
      <c r="I21" s="50">
        <v>44</v>
      </c>
      <c r="J21" s="50">
        <v>24</v>
      </c>
      <c r="K21" s="50">
        <v>20</v>
      </c>
      <c r="L21" s="50">
        <v>1734</v>
      </c>
      <c r="M21" s="50">
        <v>1118</v>
      </c>
      <c r="N21" s="50">
        <v>616</v>
      </c>
      <c r="O21" s="50">
        <v>225</v>
      </c>
      <c r="P21" s="50">
        <v>108</v>
      </c>
      <c r="Q21" s="50">
        <v>205</v>
      </c>
      <c r="R21" s="50">
        <v>126</v>
      </c>
      <c r="S21" s="50">
        <v>301</v>
      </c>
      <c r="T21" s="50">
        <v>165</v>
      </c>
      <c r="U21" s="52" t="s">
        <v>67</v>
      </c>
      <c r="V21" s="50">
        <v>336</v>
      </c>
      <c r="W21" s="50">
        <v>187</v>
      </c>
      <c r="X21" s="50" t="s">
        <v>97</v>
      </c>
      <c r="Y21" s="50" t="s">
        <v>99</v>
      </c>
      <c r="Z21" s="50" t="s">
        <v>97</v>
      </c>
      <c r="AA21" s="50" t="s">
        <v>97</v>
      </c>
      <c r="AB21" s="50" t="s">
        <v>97</v>
      </c>
      <c r="AC21" s="50" t="s">
        <v>97</v>
      </c>
      <c r="AD21" s="50">
        <v>51</v>
      </c>
      <c r="AE21" s="50">
        <v>30</v>
      </c>
      <c r="AF21" s="50">
        <v>55</v>
      </c>
      <c r="AG21" s="50">
        <v>39</v>
      </c>
      <c r="AH21" s="50">
        <v>16</v>
      </c>
      <c r="AI21" s="50">
        <v>56</v>
      </c>
      <c r="AJ21" s="50">
        <v>17</v>
      </c>
      <c r="AK21" s="50" t="s">
        <v>97</v>
      </c>
      <c r="AL21" s="50" t="s">
        <v>97</v>
      </c>
      <c r="AM21" s="50">
        <v>428</v>
      </c>
      <c r="AN21" s="50">
        <v>275</v>
      </c>
      <c r="AO21" s="50">
        <v>153</v>
      </c>
    </row>
    <row r="22" spans="1:41" s="4" customFormat="1" ht="44.25" customHeight="1" hidden="1">
      <c r="A22" s="52" t="s">
        <v>116</v>
      </c>
      <c r="B22" s="50">
        <v>8</v>
      </c>
      <c r="C22" s="50">
        <f t="shared" si="8"/>
        <v>281</v>
      </c>
      <c r="D22" s="50">
        <f t="shared" si="9"/>
        <v>72</v>
      </c>
      <c r="E22" s="50">
        <f t="shared" si="9"/>
        <v>209</v>
      </c>
      <c r="F22" s="50">
        <v>150</v>
      </c>
      <c r="G22" s="50">
        <v>47</v>
      </c>
      <c r="H22" s="50">
        <v>103</v>
      </c>
      <c r="I22" s="50">
        <v>131</v>
      </c>
      <c r="J22" s="50">
        <v>25</v>
      </c>
      <c r="K22" s="50">
        <v>106</v>
      </c>
      <c r="L22" s="50">
        <v>1483</v>
      </c>
      <c r="M22" s="50">
        <v>564</v>
      </c>
      <c r="N22" s="50">
        <v>919</v>
      </c>
      <c r="O22" s="50">
        <v>165</v>
      </c>
      <c r="P22" s="50">
        <v>169</v>
      </c>
      <c r="Q22" s="50">
        <v>124</v>
      </c>
      <c r="R22" s="50">
        <v>126</v>
      </c>
      <c r="S22" s="50">
        <v>122</v>
      </c>
      <c r="T22" s="50">
        <v>297</v>
      </c>
      <c r="U22" s="52" t="s">
        <v>68</v>
      </c>
      <c r="V22" s="50">
        <v>115</v>
      </c>
      <c r="W22" s="50">
        <v>307</v>
      </c>
      <c r="X22" s="50" t="s">
        <v>97</v>
      </c>
      <c r="Y22" s="50" t="s">
        <v>97</v>
      </c>
      <c r="Z22" s="50" t="s">
        <v>97</v>
      </c>
      <c r="AA22" s="50" t="s">
        <v>97</v>
      </c>
      <c r="AB22" s="50" t="s">
        <v>97</v>
      </c>
      <c r="AC22" s="50" t="s">
        <v>97</v>
      </c>
      <c r="AD22" s="50">
        <v>38</v>
      </c>
      <c r="AE22" s="50">
        <v>20</v>
      </c>
      <c r="AF22" s="50">
        <v>15</v>
      </c>
      <c r="AG22" s="50">
        <v>11</v>
      </c>
      <c r="AH22" s="50">
        <v>4</v>
      </c>
      <c r="AI22" s="50">
        <v>14</v>
      </c>
      <c r="AJ22" s="50">
        <v>6</v>
      </c>
      <c r="AK22" s="50" t="s">
        <v>97</v>
      </c>
      <c r="AL22" s="50" t="s">
        <v>97</v>
      </c>
      <c r="AM22" s="50">
        <v>367</v>
      </c>
      <c r="AN22" s="50">
        <v>119</v>
      </c>
      <c r="AO22" s="50">
        <v>248</v>
      </c>
    </row>
    <row r="23" spans="1:41" s="4" customFormat="1" ht="46.5" customHeight="1" hidden="1">
      <c r="A23" s="52" t="s">
        <v>117</v>
      </c>
      <c r="B23" s="50">
        <v>14</v>
      </c>
      <c r="C23" s="50">
        <f t="shared" si="8"/>
        <v>112</v>
      </c>
      <c r="D23" s="50">
        <f t="shared" si="9"/>
        <v>45</v>
      </c>
      <c r="E23" s="50">
        <f t="shared" si="9"/>
        <v>67</v>
      </c>
      <c r="F23" s="50">
        <v>54</v>
      </c>
      <c r="G23" s="50">
        <v>34</v>
      </c>
      <c r="H23" s="50">
        <v>20</v>
      </c>
      <c r="I23" s="50">
        <v>58</v>
      </c>
      <c r="J23" s="50">
        <v>11</v>
      </c>
      <c r="K23" s="50">
        <v>47</v>
      </c>
      <c r="L23" s="50">
        <v>1415</v>
      </c>
      <c r="M23" s="50">
        <v>718</v>
      </c>
      <c r="N23" s="50">
        <v>697</v>
      </c>
      <c r="O23" s="50">
        <v>122</v>
      </c>
      <c r="P23" s="50">
        <v>157</v>
      </c>
      <c r="Q23" s="50">
        <v>119</v>
      </c>
      <c r="R23" s="50">
        <v>137</v>
      </c>
      <c r="S23" s="50">
        <v>197</v>
      </c>
      <c r="T23" s="50">
        <v>185</v>
      </c>
      <c r="U23" s="52" t="s">
        <v>69</v>
      </c>
      <c r="V23" s="50">
        <v>239</v>
      </c>
      <c r="W23" s="50">
        <v>204</v>
      </c>
      <c r="X23" s="50" t="s">
        <v>97</v>
      </c>
      <c r="Y23" s="50" t="s">
        <v>97</v>
      </c>
      <c r="Z23" s="50" t="s">
        <v>97</v>
      </c>
      <c r="AA23" s="50" t="s">
        <v>97</v>
      </c>
      <c r="AB23" s="50" t="s">
        <v>97</v>
      </c>
      <c r="AC23" s="50" t="s">
        <v>98</v>
      </c>
      <c r="AD23" s="50">
        <v>41</v>
      </c>
      <c r="AE23" s="50">
        <v>14</v>
      </c>
      <c r="AF23" s="50">
        <v>9</v>
      </c>
      <c r="AG23" s="50">
        <v>2</v>
      </c>
      <c r="AH23" s="50">
        <v>7</v>
      </c>
      <c r="AI23" s="50">
        <v>7</v>
      </c>
      <c r="AJ23" s="50">
        <v>13</v>
      </c>
      <c r="AK23" s="50" t="s">
        <v>97</v>
      </c>
      <c r="AL23" s="50" t="s">
        <v>97</v>
      </c>
      <c r="AM23" s="50">
        <v>442</v>
      </c>
      <c r="AN23" s="50">
        <v>236</v>
      </c>
      <c r="AO23" s="50">
        <v>206</v>
      </c>
    </row>
    <row r="24" spans="1:41" s="4" customFormat="1" ht="21" customHeight="1">
      <c r="A24" s="51" t="s">
        <v>126</v>
      </c>
      <c r="B24" s="50">
        <v>164</v>
      </c>
      <c r="C24" s="50">
        <v>1844</v>
      </c>
      <c r="D24" s="50">
        <v>810</v>
      </c>
      <c r="E24" s="50">
        <v>1034</v>
      </c>
      <c r="F24" s="50">
        <v>1041</v>
      </c>
      <c r="G24" s="50">
        <v>575</v>
      </c>
      <c r="H24" s="50">
        <v>466</v>
      </c>
      <c r="I24" s="50">
        <v>803</v>
      </c>
      <c r="J24" s="50">
        <v>235</v>
      </c>
      <c r="K24" s="50">
        <v>568</v>
      </c>
      <c r="L24" s="50">
        <v>14519</v>
      </c>
      <c r="M24" s="50">
        <v>6902</v>
      </c>
      <c r="N24" s="50">
        <v>7617</v>
      </c>
      <c r="O24" s="50">
        <v>1604</v>
      </c>
      <c r="P24" s="50">
        <v>1741</v>
      </c>
      <c r="Q24" s="50">
        <v>1536</v>
      </c>
      <c r="R24" s="50">
        <v>1703</v>
      </c>
      <c r="S24" s="50">
        <v>1596</v>
      </c>
      <c r="T24" s="50">
        <v>1944</v>
      </c>
      <c r="U24" s="51" t="s">
        <v>113</v>
      </c>
      <c r="V24" s="50">
        <v>1660</v>
      </c>
      <c r="W24" s="50">
        <v>1886</v>
      </c>
      <c r="X24" s="50">
        <v>25</v>
      </c>
      <c r="Y24" s="50">
        <v>29</v>
      </c>
      <c r="Z24" s="50">
        <v>31</v>
      </c>
      <c r="AA24" s="50">
        <v>21</v>
      </c>
      <c r="AB24" s="50">
        <v>39</v>
      </c>
      <c r="AC24" s="50">
        <v>15</v>
      </c>
      <c r="AD24" s="50">
        <v>411</v>
      </c>
      <c r="AE24" s="50">
        <v>278</v>
      </c>
      <c r="AF24" s="50">
        <v>3328</v>
      </c>
      <c r="AG24" s="50">
        <v>1753</v>
      </c>
      <c r="AH24" s="50">
        <v>1575</v>
      </c>
      <c r="AI24" s="50">
        <v>1464</v>
      </c>
      <c r="AJ24" s="50">
        <v>1385</v>
      </c>
      <c r="AK24" s="50">
        <v>289</v>
      </c>
      <c r="AL24" s="50">
        <v>190</v>
      </c>
      <c r="AM24" s="50">
        <v>4177</v>
      </c>
      <c r="AN24" s="50">
        <v>1989</v>
      </c>
      <c r="AO24" s="50">
        <v>2188</v>
      </c>
    </row>
    <row r="25" spans="1:41" s="1" customFormat="1" ht="19.5" customHeight="1">
      <c r="A25" s="51" t="s">
        <v>128</v>
      </c>
      <c r="B25" s="79">
        <v>161</v>
      </c>
      <c r="C25" s="79">
        <v>1815</v>
      </c>
      <c r="D25" s="79">
        <v>783</v>
      </c>
      <c r="E25" s="79">
        <v>1032</v>
      </c>
      <c r="F25" s="79">
        <v>997</v>
      </c>
      <c r="G25" s="79">
        <v>551</v>
      </c>
      <c r="H25" s="79">
        <v>446</v>
      </c>
      <c r="I25" s="79">
        <v>818</v>
      </c>
      <c r="J25" s="79">
        <v>232</v>
      </c>
      <c r="K25" s="79">
        <v>586</v>
      </c>
      <c r="L25" s="79">
        <v>14391</v>
      </c>
      <c r="M25" s="79">
        <v>6735</v>
      </c>
      <c r="N25" s="79">
        <v>7656</v>
      </c>
      <c r="O25" s="79">
        <v>1505</v>
      </c>
      <c r="P25" s="79">
        <v>1763</v>
      </c>
      <c r="Q25" s="79">
        <v>1549</v>
      </c>
      <c r="R25" s="79">
        <v>1657</v>
      </c>
      <c r="S25" s="79">
        <v>1617</v>
      </c>
      <c r="T25" s="79">
        <v>1942</v>
      </c>
      <c r="U25" s="51" t="s">
        <v>128</v>
      </c>
      <c r="V25" s="79">
        <v>1499</v>
      </c>
      <c r="W25" s="79">
        <v>1878</v>
      </c>
      <c r="X25" s="79">
        <v>45</v>
      </c>
      <c r="Y25" s="79">
        <v>56</v>
      </c>
      <c r="Z25" s="79">
        <v>25</v>
      </c>
      <c r="AA25" s="79">
        <v>29</v>
      </c>
      <c r="AB25" s="79">
        <v>31</v>
      </c>
      <c r="AC25" s="79">
        <v>21</v>
      </c>
      <c r="AD25" s="79">
        <v>464</v>
      </c>
      <c r="AE25" s="79">
        <v>310</v>
      </c>
      <c r="AF25" s="79">
        <v>3262</v>
      </c>
      <c r="AG25" s="79">
        <v>1691</v>
      </c>
      <c r="AH25" s="79">
        <v>1571</v>
      </c>
      <c r="AI25" s="79">
        <v>1406</v>
      </c>
      <c r="AJ25" s="79">
        <v>1381</v>
      </c>
      <c r="AK25" s="79">
        <v>285</v>
      </c>
      <c r="AL25" s="79">
        <v>190</v>
      </c>
      <c r="AM25" s="50">
        <v>3975</v>
      </c>
      <c r="AN25" s="50">
        <v>1881</v>
      </c>
      <c r="AO25" s="50">
        <v>2094</v>
      </c>
    </row>
    <row r="26" spans="1:41" s="1" customFormat="1" ht="19.5" customHeight="1">
      <c r="A26" s="51" t="s">
        <v>130</v>
      </c>
      <c r="B26" s="79">
        <f>SUM(B27:B31)</f>
        <v>159</v>
      </c>
      <c r="C26" s="79">
        <f>SUM(C27:C31)</f>
        <v>1792</v>
      </c>
      <c r="D26" s="79">
        <f aca="true" t="shared" si="12" ref="D26:T26">SUM(D27:D31)</f>
        <v>792</v>
      </c>
      <c r="E26" s="79">
        <f t="shared" si="12"/>
        <v>1000</v>
      </c>
      <c r="F26" s="79">
        <f t="shared" si="12"/>
        <v>999</v>
      </c>
      <c r="G26" s="79">
        <f t="shared" si="12"/>
        <v>557</v>
      </c>
      <c r="H26" s="79">
        <f t="shared" si="12"/>
        <v>442</v>
      </c>
      <c r="I26" s="79">
        <f t="shared" si="12"/>
        <v>793</v>
      </c>
      <c r="J26" s="79">
        <f t="shared" si="12"/>
        <v>235</v>
      </c>
      <c r="K26" s="79">
        <f t="shared" si="12"/>
        <v>558</v>
      </c>
      <c r="L26" s="79">
        <f t="shared" si="12"/>
        <v>13968</v>
      </c>
      <c r="M26" s="79">
        <f t="shared" si="12"/>
        <v>6452</v>
      </c>
      <c r="N26" s="79">
        <f t="shared" si="12"/>
        <v>7516</v>
      </c>
      <c r="O26" s="79">
        <f t="shared" si="12"/>
        <v>1419</v>
      </c>
      <c r="P26" s="79">
        <f t="shared" si="12"/>
        <v>1708</v>
      </c>
      <c r="Q26" s="79">
        <f t="shared" si="12"/>
        <v>1395</v>
      </c>
      <c r="R26" s="79">
        <f t="shared" si="12"/>
        <v>1678</v>
      </c>
      <c r="S26" s="79">
        <f t="shared" si="12"/>
        <v>1580</v>
      </c>
      <c r="T26" s="79">
        <f t="shared" si="12"/>
        <v>1862</v>
      </c>
      <c r="U26" s="51" t="s">
        <v>129</v>
      </c>
      <c r="V26" s="79">
        <f aca="true" t="shared" si="13" ref="V26:AO26">SUM(V27:V31)</f>
        <v>1520</v>
      </c>
      <c r="W26" s="79">
        <f t="shared" si="13"/>
        <v>1873</v>
      </c>
      <c r="X26" s="79">
        <f t="shared" si="13"/>
        <v>56</v>
      </c>
      <c r="Y26" s="79">
        <f t="shared" si="13"/>
        <v>44</v>
      </c>
      <c r="Z26" s="79">
        <f t="shared" si="13"/>
        <v>23</v>
      </c>
      <c r="AA26" s="79">
        <f t="shared" si="13"/>
        <v>34</v>
      </c>
      <c r="AB26" s="79">
        <f t="shared" si="13"/>
        <v>25</v>
      </c>
      <c r="AC26" s="79">
        <f t="shared" si="13"/>
        <v>29</v>
      </c>
      <c r="AD26" s="79">
        <f t="shared" si="13"/>
        <v>434</v>
      </c>
      <c r="AE26" s="79">
        <f t="shared" si="13"/>
        <v>288</v>
      </c>
      <c r="AF26" s="79">
        <f>SUM(AF27:AF31)</f>
        <v>3123</v>
      </c>
      <c r="AG26" s="79">
        <f t="shared" si="13"/>
        <v>1587</v>
      </c>
      <c r="AH26" s="79">
        <f t="shared" si="13"/>
        <v>1536</v>
      </c>
      <c r="AI26" s="79">
        <f t="shared" si="13"/>
        <v>1304</v>
      </c>
      <c r="AJ26" s="79">
        <f t="shared" si="13"/>
        <v>1363</v>
      </c>
      <c r="AK26" s="79">
        <f t="shared" si="13"/>
        <v>283</v>
      </c>
      <c r="AL26" s="79">
        <f t="shared" si="13"/>
        <v>173</v>
      </c>
      <c r="AM26" s="50">
        <f>SUM(AM27:AM31)</f>
        <v>3946</v>
      </c>
      <c r="AN26" s="50">
        <f t="shared" si="13"/>
        <v>1756</v>
      </c>
      <c r="AO26" s="50">
        <f t="shared" si="13"/>
        <v>2190</v>
      </c>
    </row>
    <row r="27" spans="1:41" s="1" customFormat="1" ht="40.5" customHeight="1">
      <c r="A27" s="52" t="s">
        <v>39</v>
      </c>
      <c r="B27" s="79">
        <v>90</v>
      </c>
      <c r="C27" s="79">
        <f>SUM(D27:E27)</f>
        <v>820</v>
      </c>
      <c r="D27" s="79">
        <f>G27+J27</f>
        <v>415</v>
      </c>
      <c r="E27" s="79">
        <f>H27+K27</f>
        <v>405</v>
      </c>
      <c r="F27" s="79">
        <f>SUM(G27:H27)</f>
        <v>492</v>
      </c>
      <c r="G27" s="78">
        <v>315</v>
      </c>
      <c r="H27" s="78">
        <v>177</v>
      </c>
      <c r="I27" s="79">
        <f>SUM(J27:K27)</f>
        <v>328</v>
      </c>
      <c r="J27" s="78">
        <v>100</v>
      </c>
      <c r="K27" s="78">
        <v>228</v>
      </c>
      <c r="L27" s="79">
        <f>SUM(M27:N27)</f>
        <v>7659</v>
      </c>
      <c r="M27" s="79">
        <f aca="true" t="shared" si="14" ref="M27:N31">SUM(O27,Q27,S27,V27,X27,Z27,AB27,AD27)</f>
        <v>3747</v>
      </c>
      <c r="N27" s="79">
        <f t="shared" si="14"/>
        <v>3912</v>
      </c>
      <c r="O27" s="78">
        <v>890</v>
      </c>
      <c r="P27" s="78">
        <v>945</v>
      </c>
      <c r="Q27" s="78">
        <v>841</v>
      </c>
      <c r="R27" s="78">
        <v>950</v>
      </c>
      <c r="S27" s="78">
        <v>883</v>
      </c>
      <c r="T27" s="78">
        <v>933</v>
      </c>
      <c r="U27" s="52" t="s">
        <v>39</v>
      </c>
      <c r="V27" s="83">
        <v>869</v>
      </c>
      <c r="W27" s="83">
        <v>912</v>
      </c>
      <c r="X27" s="83">
        <v>0</v>
      </c>
      <c r="Y27" s="83">
        <v>0</v>
      </c>
      <c r="Z27" s="83">
        <v>0</v>
      </c>
      <c r="AA27" s="83">
        <v>0</v>
      </c>
      <c r="AB27" s="83">
        <v>0</v>
      </c>
      <c r="AC27" s="83">
        <v>0</v>
      </c>
      <c r="AD27" s="83">
        <v>264</v>
      </c>
      <c r="AE27" s="83">
        <v>172</v>
      </c>
      <c r="AF27" s="83">
        <f>SUM(AG27:AH27)</f>
        <v>2495</v>
      </c>
      <c r="AG27" s="83">
        <f aca="true" t="shared" si="15" ref="AG27:AH31">SUM(AI27,AK27)</f>
        <v>1311</v>
      </c>
      <c r="AH27" s="83">
        <f t="shared" si="15"/>
        <v>1184</v>
      </c>
      <c r="AI27" s="83">
        <v>1087</v>
      </c>
      <c r="AJ27" s="83">
        <v>1062</v>
      </c>
      <c r="AK27" s="83">
        <v>224</v>
      </c>
      <c r="AL27" s="83">
        <v>122</v>
      </c>
      <c r="AM27" s="83">
        <f>SUM(AN27:AO27)</f>
        <v>2265</v>
      </c>
      <c r="AN27" s="83">
        <v>1080</v>
      </c>
      <c r="AO27" s="83">
        <v>1185</v>
      </c>
    </row>
    <row r="28" spans="1:41" s="4" customFormat="1" ht="39.75" customHeight="1">
      <c r="A28" s="52" t="s">
        <v>114</v>
      </c>
      <c r="B28" s="79">
        <v>32</v>
      </c>
      <c r="C28" s="79">
        <f>SUM(D28:E28)</f>
        <v>500</v>
      </c>
      <c r="D28" s="79">
        <f aca="true" t="shared" si="16" ref="D28:E31">G28+J28</f>
        <v>207</v>
      </c>
      <c r="E28" s="79">
        <f t="shared" si="16"/>
        <v>293</v>
      </c>
      <c r="F28" s="79">
        <f>SUM(G28:H28)</f>
        <v>251</v>
      </c>
      <c r="G28" s="78">
        <v>127</v>
      </c>
      <c r="H28" s="78">
        <v>124</v>
      </c>
      <c r="I28" s="79">
        <f>SUM(J28:K28)</f>
        <v>249</v>
      </c>
      <c r="J28" s="78">
        <v>80</v>
      </c>
      <c r="K28" s="78">
        <v>169</v>
      </c>
      <c r="L28" s="79">
        <f>SUM(M28:N28)</f>
        <v>2963</v>
      </c>
      <c r="M28" s="79">
        <f t="shared" si="14"/>
        <v>1136</v>
      </c>
      <c r="N28" s="79">
        <f t="shared" si="14"/>
        <v>1827</v>
      </c>
      <c r="O28" s="78">
        <v>235</v>
      </c>
      <c r="P28" s="78">
        <v>446</v>
      </c>
      <c r="Q28" s="78">
        <v>257</v>
      </c>
      <c r="R28" s="78">
        <v>437</v>
      </c>
      <c r="S28" s="78">
        <v>268</v>
      </c>
      <c r="T28" s="78">
        <v>402</v>
      </c>
      <c r="U28" s="52" t="s">
        <v>66</v>
      </c>
      <c r="V28" s="83">
        <v>208</v>
      </c>
      <c r="W28" s="83">
        <v>368</v>
      </c>
      <c r="X28" s="83">
        <v>56</v>
      </c>
      <c r="Y28" s="83">
        <v>44</v>
      </c>
      <c r="Z28" s="83">
        <v>23</v>
      </c>
      <c r="AA28" s="83">
        <v>34</v>
      </c>
      <c r="AB28" s="83">
        <v>25</v>
      </c>
      <c r="AC28" s="83">
        <v>29</v>
      </c>
      <c r="AD28" s="83">
        <v>64</v>
      </c>
      <c r="AE28" s="83">
        <v>67</v>
      </c>
      <c r="AF28" s="83">
        <f>SUM(AG28:AH28)</f>
        <v>497</v>
      </c>
      <c r="AG28" s="83">
        <f t="shared" si="15"/>
        <v>189</v>
      </c>
      <c r="AH28" s="83">
        <f t="shared" si="15"/>
        <v>308</v>
      </c>
      <c r="AI28" s="83">
        <v>130</v>
      </c>
      <c r="AJ28" s="83">
        <v>257</v>
      </c>
      <c r="AK28" s="83">
        <v>59</v>
      </c>
      <c r="AL28" s="83">
        <v>51</v>
      </c>
      <c r="AM28" s="83">
        <f>SUM(AN28:AO28)</f>
        <v>702</v>
      </c>
      <c r="AN28" s="83">
        <v>265</v>
      </c>
      <c r="AO28" s="83">
        <v>437</v>
      </c>
    </row>
    <row r="29" spans="1:41" s="4" customFormat="1" ht="39.75" customHeight="1">
      <c r="A29" s="52" t="s">
        <v>118</v>
      </c>
      <c r="B29" s="79">
        <v>18</v>
      </c>
      <c r="C29" s="79">
        <f>SUM(D29:E29)</f>
        <v>97</v>
      </c>
      <c r="D29" s="79">
        <f t="shared" si="16"/>
        <v>57</v>
      </c>
      <c r="E29" s="79">
        <f t="shared" si="16"/>
        <v>40</v>
      </c>
      <c r="F29" s="79">
        <f>SUM(G29:H29)</f>
        <v>57</v>
      </c>
      <c r="G29" s="78">
        <f>33+6</f>
        <v>39</v>
      </c>
      <c r="H29" s="78">
        <f>15+3</f>
        <v>18</v>
      </c>
      <c r="I29" s="79">
        <f>SUM(J29:K29)</f>
        <v>40</v>
      </c>
      <c r="J29" s="78">
        <v>18</v>
      </c>
      <c r="K29" s="78">
        <v>22</v>
      </c>
      <c r="L29" s="79">
        <f>SUM(M29:N29)</f>
        <v>1042</v>
      </c>
      <c r="M29" s="79">
        <f t="shared" si="14"/>
        <v>652</v>
      </c>
      <c r="N29" s="79">
        <f t="shared" si="14"/>
        <v>390</v>
      </c>
      <c r="O29" s="79">
        <v>135</v>
      </c>
      <c r="P29" s="79">
        <v>79</v>
      </c>
      <c r="Q29" s="79">
        <v>106</v>
      </c>
      <c r="R29" s="79">
        <v>50</v>
      </c>
      <c r="S29" s="79">
        <v>189</v>
      </c>
      <c r="T29" s="79">
        <v>130</v>
      </c>
      <c r="U29" s="52" t="s">
        <v>67</v>
      </c>
      <c r="V29" s="83">
        <v>192</v>
      </c>
      <c r="W29" s="83">
        <v>123</v>
      </c>
      <c r="X29" s="83">
        <v>0</v>
      </c>
      <c r="Y29" s="83">
        <v>0</v>
      </c>
      <c r="Z29" s="83">
        <v>0</v>
      </c>
      <c r="AA29" s="83">
        <v>0</v>
      </c>
      <c r="AB29" s="83">
        <v>0</v>
      </c>
      <c r="AC29" s="83">
        <v>0</v>
      </c>
      <c r="AD29" s="83">
        <v>30</v>
      </c>
      <c r="AE29" s="83">
        <v>8</v>
      </c>
      <c r="AF29" s="83">
        <f>SUM(AG29:AH29)</f>
        <v>85</v>
      </c>
      <c r="AG29" s="83">
        <f t="shared" si="15"/>
        <v>66</v>
      </c>
      <c r="AH29" s="83">
        <f t="shared" si="15"/>
        <v>19</v>
      </c>
      <c r="AI29" s="78">
        <v>66</v>
      </c>
      <c r="AJ29" s="78">
        <v>19</v>
      </c>
      <c r="AK29" s="83">
        <v>0</v>
      </c>
      <c r="AL29" s="83">
        <v>0</v>
      </c>
      <c r="AM29" s="83">
        <f>SUM(AN29:AO29)</f>
        <v>301</v>
      </c>
      <c r="AN29" s="83">
        <v>174</v>
      </c>
      <c r="AO29" s="83">
        <v>127</v>
      </c>
    </row>
    <row r="30" spans="1:41" s="4" customFormat="1" ht="44.25" customHeight="1">
      <c r="A30" s="52" t="s">
        <v>120</v>
      </c>
      <c r="B30" s="79">
        <v>9</v>
      </c>
      <c r="C30" s="79">
        <f>SUM(D30:E30)</f>
        <v>290</v>
      </c>
      <c r="D30" s="79">
        <f t="shared" si="16"/>
        <v>76</v>
      </c>
      <c r="E30" s="79">
        <f t="shared" si="16"/>
        <v>214</v>
      </c>
      <c r="F30" s="79">
        <f>SUM(G30:H30)</f>
        <v>155</v>
      </c>
      <c r="G30" s="78">
        <v>48</v>
      </c>
      <c r="H30" s="78">
        <v>107</v>
      </c>
      <c r="I30" s="79">
        <f>SUM(J30:K30)</f>
        <v>135</v>
      </c>
      <c r="J30" s="78">
        <v>28</v>
      </c>
      <c r="K30" s="78">
        <v>107</v>
      </c>
      <c r="L30" s="79">
        <f>SUM(M30:N30)</f>
        <v>1669</v>
      </c>
      <c r="M30" s="79">
        <f t="shared" si="14"/>
        <v>608</v>
      </c>
      <c r="N30" s="79">
        <f t="shared" si="14"/>
        <v>1061</v>
      </c>
      <c r="O30" s="78">
        <v>128</v>
      </c>
      <c r="P30" s="78">
        <v>213</v>
      </c>
      <c r="Q30" s="78">
        <v>142</v>
      </c>
      <c r="R30" s="78">
        <v>180</v>
      </c>
      <c r="S30" s="78">
        <v>148</v>
      </c>
      <c r="T30" s="78">
        <v>300</v>
      </c>
      <c r="U30" s="52" t="s">
        <v>120</v>
      </c>
      <c r="V30" s="83">
        <v>151</v>
      </c>
      <c r="W30" s="83">
        <v>340</v>
      </c>
      <c r="X30" s="83">
        <v>0</v>
      </c>
      <c r="Y30" s="83">
        <v>0</v>
      </c>
      <c r="Z30" s="83">
        <v>0</v>
      </c>
      <c r="AA30" s="83">
        <v>0</v>
      </c>
      <c r="AB30" s="83">
        <v>0</v>
      </c>
      <c r="AC30" s="83">
        <v>0</v>
      </c>
      <c r="AD30" s="83">
        <v>39</v>
      </c>
      <c r="AE30" s="83">
        <v>28</v>
      </c>
      <c r="AF30" s="83">
        <f>SUM(AG30:AH30)</f>
        <v>29</v>
      </c>
      <c r="AG30" s="83">
        <f t="shared" si="15"/>
        <v>12</v>
      </c>
      <c r="AH30" s="83">
        <f t="shared" si="15"/>
        <v>17</v>
      </c>
      <c r="AI30" s="78">
        <v>12</v>
      </c>
      <c r="AJ30" s="78">
        <v>17</v>
      </c>
      <c r="AK30" s="83">
        <v>0</v>
      </c>
      <c r="AL30" s="83">
        <v>0</v>
      </c>
      <c r="AM30" s="83">
        <f>SUM(AN30:AO30)</f>
        <v>404</v>
      </c>
      <c r="AN30" s="83">
        <v>120</v>
      </c>
      <c r="AO30" s="83">
        <v>284</v>
      </c>
    </row>
    <row r="31" spans="1:41" s="4" customFormat="1" ht="46.5" customHeight="1">
      <c r="A31" s="52" t="s">
        <v>119</v>
      </c>
      <c r="B31" s="79">
        <v>10</v>
      </c>
      <c r="C31" s="79">
        <f>SUM(D31:E31)</f>
        <v>85</v>
      </c>
      <c r="D31" s="79">
        <f t="shared" si="16"/>
        <v>37</v>
      </c>
      <c r="E31" s="79">
        <f t="shared" si="16"/>
        <v>48</v>
      </c>
      <c r="F31" s="79">
        <f>SUM(G31:H31)</f>
        <v>44</v>
      </c>
      <c r="G31" s="78">
        <v>28</v>
      </c>
      <c r="H31" s="78">
        <v>16</v>
      </c>
      <c r="I31" s="79">
        <f>SUM(J31:K31)</f>
        <v>41</v>
      </c>
      <c r="J31" s="78">
        <v>9</v>
      </c>
      <c r="K31" s="78">
        <v>32</v>
      </c>
      <c r="L31" s="79">
        <f>SUM(M31:N31)</f>
        <v>635</v>
      </c>
      <c r="M31" s="79">
        <f t="shared" si="14"/>
        <v>309</v>
      </c>
      <c r="N31" s="79">
        <f t="shared" si="14"/>
        <v>326</v>
      </c>
      <c r="O31" s="79">
        <v>31</v>
      </c>
      <c r="P31" s="79">
        <v>25</v>
      </c>
      <c r="Q31" s="79">
        <v>49</v>
      </c>
      <c r="R31" s="79">
        <v>61</v>
      </c>
      <c r="S31" s="79">
        <v>92</v>
      </c>
      <c r="T31" s="79">
        <v>97</v>
      </c>
      <c r="U31" s="52" t="s">
        <v>69</v>
      </c>
      <c r="V31" s="83">
        <v>100</v>
      </c>
      <c r="W31" s="83">
        <v>130</v>
      </c>
      <c r="X31" s="83">
        <v>0</v>
      </c>
      <c r="Y31" s="83">
        <v>0</v>
      </c>
      <c r="Z31" s="83">
        <v>0</v>
      </c>
      <c r="AA31" s="83">
        <v>0</v>
      </c>
      <c r="AB31" s="83">
        <v>0</v>
      </c>
      <c r="AC31" s="83">
        <v>0</v>
      </c>
      <c r="AD31" s="83">
        <v>37</v>
      </c>
      <c r="AE31" s="83">
        <v>13</v>
      </c>
      <c r="AF31" s="83">
        <f>SUM(AG31:AH31)</f>
        <v>17</v>
      </c>
      <c r="AG31" s="83">
        <f t="shared" si="15"/>
        <v>9</v>
      </c>
      <c r="AH31" s="83">
        <f t="shared" si="15"/>
        <v>8</v>
      </c>
      <c r="AI31" s="78">
        <v>9</v>
      </c>
      <c r="AJ31" s="78">
        <v>8</v>
      </c>
      <c r="AK31" s="83">
        <v>0</v>
      </c>
      <c r="AL31" s="83">
        <v>0</v>
      </c>
      <c r="AM31" s="83">
        <f>SUM(AN31:AO31)</f>
        <v>274</v>
      </c>
      <c r="AN31" s="83">
        <v>117</v>
      </c>
      <c r="AO31" s="83">
        <v>157</v>
      </c>
    </row>
    <row r="32" spans="1:41" s="4" customFormat="1" ht="25.5" customHeight="1">
      <c r="A32" s="51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2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</row>
    <row r="33" spans="1:41" s="1" customFormat="1" ht="24" customHeight="1" thickBot="1">
      <c r="A33" s="38"/>
      <c r="B33" s="39"/>
      <c r="C33" s="41"/>
      <c r="D33" s="41"/>
      <c r="E33" s="41"/>
      <c r="F33" s="41"/>
      <c r="G33" s="7"/>
      <c r="H33" s="7"/>
      <c r="I33" s="41"/>
      <c r="J33" s="7"/>
      <c r="K33" s="7"/>
      <c r="L33" s="41"/>
      <c r="M33" s="41"/>
      <c r="N33" s="41"/>
      <c r="O33" s="7"/>
      <c r="P33" s="7"/>
      <c r="Q33" s="40"/>
      <c r="R33" s="40"/>
      <c r="S33" s="40"/>
      <c r="T33" s="40"/>
      <c r="U33" s="38"/>
      <c r="V33" s="47"/>
      <c r="W33" s="47"/>
      <c r="X33" s="47"/>
      <c r="Y33" s="47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34" s="9" customFormat="1" ht="13.5" customHeight="1">
      <c r="A34" s="33" t="s">
        <v>10</v>
      </c>
      <c r="B34" s="8"/>
      <c r="C34" s="33"/>
      <c r="J34" s="6" t="s">
        <v>11</v>
      </c>
      <c r="U34" s="35" t="s">
        <v>12</v>
      </c>
      <c r="V34" s="35"/>
      <c r="W34" s="35"/>
      <c r="X34" s="35"/>
      <c r="Y34" s="35"/>
      <c r="AD34" s="34" t="s">
        <v>11</v>
      </c>
      <c r="AF34" s="34"/>
      <c r="AG34" s="34"/>
      <c r="AH34" s="34"/>
    </row>
    <row r="35" spans="1:25" s="1" customFormat="1" ht="12.75" customHeight="1">
      <c r="A35" s="3" t="s">
        <v>13</v>
      </c>
      <c r="C35" s="3"/>
      <c r="U35" s="36" t="s">
        <v>13</v>
      </c>
      <c r="V35" s="36"/>
      <c r="W35" s="36"/>
      <c r="X35" s="36"/>
      <c r="Y35" s="36"/>
    </row>
    <row r="36" spans="1:25" s="1" customFormat="1" ht="12.75" customHeight="1">
      <c r="A36" s="22" t="s">
        <v>14</v>
      </c>
      <c r="C36" s="22"/>
      <c r="U36" s="36" t="s">
        <v>15</v>
      </c>
      <c r="V36" s="36"/>
      <c r="W36" s="36"/>
      <c r="X36" s="36"/>
      <c r="Y36" s="36"/>
    </row>
    <row r="37" spans="1:25" s="1" customFormat="1" ht="12.75" customHeight="1">
      <c r="A37" s="22" t="s">
        <v>16</v>
      </c>
      <c r="C37" s="22"/>
      <c r="U37" s="36" t="s">
        <v>17</v>
      </c>
      <c r="V37" s="36"/>
      <c r="W37" s="36"/>
      <c r="X37" s="36"/>
      <c r="Y37" s="36"/>
    </row>
    <row r="38" spans="1:25" s="1" customFormat="1" ht="12.75" customHeight="1">
      <c r="A38" s="37" t="s">
        <v>0</v>
      </c>
      <c r="C38" s="37"/>
      <c r="U38" s="36" t="s">
        <v>1</v>
      </c>
      <c r="V38" s="36"/>
      <c r="W38" s="36"/>
      <c r="X38" s="36"/>
      <c r="Y38" s="36"/>
    </row>
    <row r="39" spans="1:25" ht="13.5" customHeight="1">
      <c r="A39" s="37" t="s">
        <v>121</v>
      </c>
      <c r="U39" s="37" t="s">
        <v>131</v>
      </c>
      <c r="V39" s="34"/>
      <c r="W39" s="34"/>
      <c r="X39" s="34"/>
      <c r="Y39" s="34"/>
    </row>
    <row r="45" ht="19.5" customHeight="1">
      <c r="M45" s="10"/>
    </row>
    <row r="46" ht="19.5" customHeight="1">
      <c r="M46" s="10"/>
    </row>
    <row r="47" ht="19.5" customHeight="1">
      <c r="M47" s="10"/>
    </row>
    <row r="48" ht="19.5" customHeight="1">
      <c r="M48" s="10"/>
    </row>
    <row r="49" spans="3:27" ht="19.5" customHeight="1">
      <c r="C49" s="11"/>
      <c r="P49" s="11"/>
      <c r="AA49" s="11"/>
    </row>
  </sheetData>
  <sheetProtection/>
  <mergeCells count="37">
    <mergeCell ref="AE2:AN2"/>
    <mergeCell ref="U2:AC2"/>
    <mergeCell ref="J2:Q2"/>
    <mergeCell ref="AF7:AH7"/>
    <mergeCell ref="AE5:AL5"/>
    <mergeCell ref="Z7:AA7"/>
    <mergeCell ref="V6:AC6"/>
    <mergeCell ref="AF6:AL6"/>
    <mergeCell ref="AD7:AE7"/>
    <mergeCell ref="Q7:R7"/>
    <mergeCell ref="A2:H2"/>
    <mergeCell ref="A4:H4"/>
    <mergeCell ref="A5:A8"/>
    <mergeCell ref="B5:B8"/>
    <mergeCell ref="C5:G5"/>
    <mergeCell ref="F6:H7"/>
    <mergeCell ref="C6:E7"/>
    <mergeCell ref="I6:K7"/>
    <mergeCell ref="O7:P7"/>
    <mergeCell ref="AB7:AC7"/>
    <mergeCell ref="S1:T1"/>
    <mergeCell ref="S7:T7"/>
    <mergeCell ref="L6:T6"/>
    <mergeCell ref="L5:T5"/>
    <mergeCell ref="L7:N7"/>
    <mergeCell ref="X7:Y7"/>
    <mergeCell ref="L4:R4"/>
    <mergeCell ref="AN1:AO1"/>
    <mergeCell ref="AN7:AN8"/>
    <mergeCell ref="U5:U8"/>
    <mergeCell ref="AK7:AL7"/>
    <mergeCell ref="AI7:AJ7"/>
    <mergeCell ref="V7:W7"/>
    <mergeCell ref="AM5:AO6"/>
    <mergeCell ref="AM7:AM8"/>
    <mergeCell ref="V5:AC5"/>
    <mergeCell ref="AO7:AO8"/>
  </mergeCells>
  <printOptions/>
  <pageMargins left="0.5905511811023623" right="1.31" top="0.35" bottom="0.48" header="0.18" footer="0.1968503937007874"/>
  <pageSetup orientation="portrait" pageOrder="overThenDown" paperSize="9" r:id="rId3"/>
  <rowBreaks count="2" manualBreakCount="2">
    <brk id="40" max="42" man="1"/>
    <brk id="41" max="255" man="1"/>
  </rowBreaks>
  <colBreaks count="1" manualBreakCount="1">
    <brk id="20" max="36" man="1"/>
  </colBreaks>
  <ignoredErrors>
    <ignoredError sqref="I27" formulaRange="1"/>
    <ignoredError sqref="C26:C3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7"/>
  <sheetViews>
    <sheetView tabSelected="1" view="pageBreakPreview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C1" sqref="AC1"/>
    </sheetView>
  </sheetViews>
  <sheetFormatPr defaultColWidth="9.00390625" defaultRowHeight="20.25" customHeight="1"/>
  <cols>
    <col min="1" max="1" width="17.00390625" style="14" customWidth="1"/>
    <col min="2" max="2" width="9.50390625" style="14" customWidth="1"/>
    <col min="3" max="3" width="5.50390625" style="14" customWidth="1"/>
    <col min="4" max="5" width="4.875" style="14" customWidth="1"/>
    <col min="6" max="6" width="4.625" style="14" customWidth="1"/>
    <col min="7" max="8" width="4.875" style="14" customWidth="1"/>
    <col min="9" max="9" width="4.625" style="14" customWidth="1"/>
    <col min="10" max="10" width="4.875" style="14" customWidth="1"/>
    <col min="11" max="12" width="5.25390625" style="14" customWidth="1"/>
    <col min="13" max="13" width="4.50390625" style="14" customWidth="1"/>
    <col min="14" max="14" width="4.875" style="14" customWidth="1"/>
    <col min="15" max="15" width="4.625" style="14" customWidth="1"/>
    <col min="16" max="16" width="4.875" style="14" customWidth="1"/>
    <col min="17" max="17" width="4.375" style="14" customWidth="1"/>
    <col min="18" max="18" width="4.875" style="14" customWidth="1"/>
    <col min="19" max="19" width="3.625" style="14" customWidth="1"/>
    <col min="20" max="20" width="4.875" style="14" customWidth="1"/>
    <col min="21" max="21" width="4.125" style="14" customWidth="1"/>
    <col min="22" max="22" width="4.875" style="14" customWidth="1"/>
    <col min="23" max="23" width="4.00390625" style="14" customWidth="1"/>
    <col min="24" max="24" width="4.875" style="14" customWidth="1"/>
    <col min="25" max="25" width="3.75390625" style="14" customWidth="1"/>
    <col min="26" max="26" width="4.875" style="14" customWidth="1"/>
    <col min="27" max="27" width="4.50390625" style="14" customWidth="1"/>
    <col min="28" max="28" width="3.75390625" style="14" customWidth="1"/>
    <col min="29" max="29" width="4.75390625" style="14" customWidth="1"/>
    <col min="30" max="16384" width="9.00390625" style="14" customWidth="1"/>
  </cols>
  <sheetData>
    <row r="1" spans="1:29" s="73" customFormat="1" ht="13.5" customHeight="1">
      <c r="A1" s="23" t="s">
        <v>137</v>
      </c>
      <c r="B1" s="23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U1" s="72"/>
      <c r="V1" s="72"/>
      <c r="W1" s="72"/>
      <c r="X1" s="72"/>
      <c r="Y1" s="72"/>
      <c r="Z1" s="72"/>
      <c r="AA1" s="72"/>
      <c r="AB1" s="72"/>
      <c r="AC1" s="24" t="s">
        <v>138</v>
      </c>
    </row>
    <row r="2" spans="1:30" ht="43.5" customHeight="1">
      <c r="A2" s="127" t="s">
        <v>107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1" t="s">
        <v>108</v>
      </c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46"/>
      <c r="AD2" s="25"/>
    </row>
    <row r="3" spans="1:29" ht="15" customHeight="1" thickBot="1">
      <c r="A3" s="137" t="s">
        <v>19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42" t="s">
        <v>20</v>
      </c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</row>
    <row r="4" spans="1:29" s="62" customFormat="1" ht="28.5" customHeight="1">
      <c r="A4" s="153" t="s">
        <v>81</v>
      </c>
      <c r="B4" s="155" t="s">
        <v>100</v>
      </c>
      <c r="C4" s="130" t="s">
        <v>82</v>
      </c>
      <c r="D4" s="131"/>
      <c r="E4" s="131"/>
      <c r="F4" s="131"/>
      <c r="G4" s="131"/>
      <c r="H4" s="131"/>
      <c r="I4" s="131"/>
      <c r="J4" s="131"/>
      <c r="K4" s="132"/>
      <c r="L4" s="130" t="s">
        <v>83</v>
      </c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2"/>
      <c r="AA4" s="149" t="s">
        <v>84</v>
      </c>
      <c r="AB4" s="150"/>
      <c r="AC4" s="150"/>
    </row>
    <row r="5" spans="1:29" s="62" customFormat="1" ht="27" customHeight="1">
      <c r="A5" s="154"/>
      <c r="B5" s="156"/>
      <c r="C5" s="133"/>
      <c r="D5" s="134"/>
      <c r="E5" s="134"/>
      <c r="F5" s="134"/>
      <c r="G5" s="134"/>
      <c r="H5" s="134"/>
      <c r="I5" s="134"/>
      <c r="J5" s="134"/>
      <c r="K5" s="135"/>
      <c r="L5" s="133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5"/>
      <c r="AA5" s="151"/>
      <c r="AB5" s="150"/>
      <c r="AC5" s="150"/>
    </row>
    <row r="6" spans="1:29" s="62" customFormat="1" ht="27" customHeight="1">
      <c r="A6" s="154"/>
      <c r="B6" s="156"/>
      <c r="C6" s="130" t="s">
        <v>85</v>
      </c>
      <c r="D6" s="131"/>
      <c r="E6" s="132"/>
      <c r="F6" s="130" t="s">
        <v>86</v>
      </c>
      <c r="G6" s="131"/>
      <c r="H6" s="132"/>
      <c r="I6" s="130" t="s">
        <v>87</v>
      </c>
      <c r="J6" s="131"/>
      <c r="K6" s="132"/>
      <c r="L6" s="147"/>
      <c r="M6" s="143" t="s">
        <v>85</v>
      </c>
      <c r="N6" s="144"/>
      <c r="O6" s="138" t="s">
        <v>88</v>
      </c>
      <c r="P6" s="139"/>
      <c r="Q6" s="138" t="s">
        <v>89</v>
      </c>
      <c r="R6" s="139"/>
      <c r="S6" s="130" t="s">
        <v>90</v>
      </c>
      <c r="T6" s="132"/>
      <c r="U6" s="130" t="s">
        <v>91</v>
      </c>
      <c r="V6" s="132"/>
      <c r="W6" s="130" t="s">
        <v>92</v>
      </c>
      <c r="X6" s="132"/>
      <c r="Y6" s="130" t="s">
        <v>7</v>
      </c>
      <c r="Z6" s="132"/>
      <c r="AA6" s="151"/>
      <c r="AB6" s="150"/>
      <c r="AC6" s="150"/>
    </row>
    <row r="7" spans="1:29" s="62" customFormat="1" ht="27" customHeight="1">
      <c r="A7" s="154"/>
      <c r="B7" s="156"/>
      <c r="C7" s="133"/>
      <c r="D7" s="134"/>
      <c r="E7" s="135"/>
      <c r="F7" s="133"/>
      <c r="G7" s="134"/>
      <c r="H7" s="135"/>
      <c r="I7" s="133"/>
      <c r="J7" s="134"/>
      <c r="K7" s="135"/>
      <c r="L7" s="148"/>
      <c r="M7" s="145"/>
      <c r="N7" s="146"/>
      <c r="O7" s="140"/>
      <c r="P7" s="141"/>
      <c r="Q7" s="140"/>
      <c r="R7" s="141"/>
      <c r="S7" s="133"/>
      <c r="T7" s="135"/>
      <c r="U7" s="133"/>
      <c r="V7" s="135"/>
      <c r="W7" s="133"/>
      <c r="X7" s="135"/>
      <c r="Y7" s="133"/>
      <c r="Z7" s="135"/>
      <c r="AA7" s="105"/>
      <c r="AB7" s="152"/>
      <c r="AC7" s="152"/>
    </row>
    <row r="8" spans="1:29" s="62" customFormat="1" ht="27" customHeight="1">
      <c r="A8" s="154"/>
      <c r="B8" s="156"/>
      <c r="C8" s="128" t="s">
        <v>93</v>
      </c>
      <c r="D8" s="128" t="s">
        <v>94</v>
      </c>
      <c r="E8" s="128" t="s">
        <v>95</v>
      </c>
      <c r="F8" s="128" t="s">
        <v>93</v>
      </c>
      <c r="G8" s="128" t="s">
        <v>94</v>
      </c>
      <c r="H8" s="128" t="s">
        <v>95</v>
      </c>
      <c r="I8" s="128" t="s">
        <v>93</v>
      </c>
      <c r="J8" s="128" t="s">
        <v>94</v>
      </c>
      <c r="K8" s="128" t="s">
        <v>95</v>
      </c>
      <c r="L8" s="128" t="s">
        <v>93</v>
      </c>
      <c r="M8" s="132" t="s">
        <v>94</v>
      </c>
      <c r="N8" s="128" t="s">
        <v>95</v>
      </c>
      <c r="O8" s="132" t="s">
        <v>94</v>
      </c>
      <c r="P8" s="128" t="s">
        <v>95</v>
      </c>
      <c r="Q8" s="132" t="s">
        <v>94</v>
      </c>
      <c r="R8" s="128" t="s">
        <v>95</v>
      </c>
      <c r="S8" s="132" t="s">
        <v>94</v>
      </c>
      <c r="T8" s="128" t="s">
        <v>95</v>
      </c>
      <c r="U8" s="132" t="s">
        <v>94</v>
      </c>
      <c r="V8" s="128" t="s">
        <v>95</v>
      </c>
      <c r="W8" s="132" t="s">
        <v>94</v>
      </c>
      <c r="X8" s="128" t="s">
        <v>95</v>
      </c>
      <c r="Y8" s="128" t="s">
        <v>94</v>
      </c>
      <c r="Z8" s="128" t="s">
        <v>95</v>
      </c>
      <c r="AA8" s="128" t="s">
        <v>96</v>
      </c>
      <c r="AB8" s="132" t="s">
        <v>94</v>
      </c>
      <c r="AC8" s="130" t="s">
        <v>95</v>
      </c>
    </row>
    <row r="9" spans="1:29" s="62" customFormat="1" ht="27" customHeight="1">
      <c r="A9" s="135"/>
      <c r="B9" s="93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5"/>
      <c r="N9" s="129"/>
      <c r="O9" s="135"/>
      <c r="P9" s="129"/>
      <c r="Q9" s="135"/>
      <c r="R9" s="129"/>
      <c r="S9" s="135"/>
      <c r="T9" s="129"/>
      <c r="U9" s="135"/>
      <c r="V9" s="129"/>
      <c r="W9" s="135"/>
      <c r="X9" s="129"/>
      <c r="Y9" s="129"/>
      <c r="Z9" s="129"/>
      <c r="AA9" s="129"/>
      <c r="AB9" s="135"/>
      <c r="AC9" s="133"/>
    </row>
    <row r="10" spans="1:56" ht="20.25" customHeight="1" hidden="1">
      <c r="A10" s="51" t="s">
        <v>70</v>
      </c>
      <c r="B10" s="63">
        <v>3</v>
      </c>
      <c r="C10" s="136" t="s">
        <v>21</v>
      </c>
      <c r="D10" s="136"/>
      <c r="E10" s="136"/>
      <c r="F10" s="136"/>
      <c r="G10" s="136"/>
      <c r="H10" s="136"/>
      <c r="I10" s="136"/>
      <c r="J10" s="136"/>
      <c r="K10" s="136"/>
      <c r="L10" s="50">
        <f aca="true" t="shared" si="0" ref="L10:L17">SUM(M10:Z10)/2</f>
        <v>8638</v>
      </c>
      <c r="M10" s="50">
        <f aca="true" t="shared" si="1" ref="M10:N17">SUM(O10,Q10,S10,U10,W10,Y10)</f>
        <v>4415</v>
      </c>
      <c r="N10" s="50">
        <f t="shared" si="1"/>
        <v>4223</v>
      </c>
      <c r="O10" s="50">
        <v>1595</v>
      </c>
      <c r="P10" s="50">
        <v>1036</v>
      </c>
      <c r="Q10" s="50">
        <v>1115</v>
      </c>
      <c r="R10" s="50">
        <v>894</v>
      </c>
      <c r="S10" s="50">
        <v>901</v>
      </c>
      <c r="T10" s="50">
        <v>978</v>
      </c>
      <c r="U10" s="50">
        <v>745</v>
      </c>
      <c r="V10" s="50">
        <v>983</v>
      </c>
      <c r="W10" s="50">
        <v>6</v>
      </c>
      <c r="X10" s="50">
        <v>321</v>
      </c>
      <c r="Y10" s="50">
        <v>53</v>
      </c>
      <c r="Z10" s="50">
        <v>11</v>
      </c>
      <c r="AA10" s="50">
        <v>3141</v>
      </c>
      <c r="AB10" s="50" t="s">
        <v>22</v>
      </c>
      <c r="AC10" s="50" t="s">
        <v>22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</row>
    <row r="11" spans="1:56" ht="20.25" customHeight="1" hidden="1">
      <c r="A11" s="51" t="s">
        <v>71</v>
      </c>
      <c r="B11" s="63">
        <v>3</v>
      </c>
      <c r="C11" s="136" t="s">
        <v>21</v>
      </c>
      <c r="D11" s="136"/>
      <c r="E11" s="136"/>
      <c r="F11" s="136"/>
      <c r="G11" s="136"/>
      <c r="H11" s="136"/>
      <c r="I11" s="136"/>
      <c r="J11" s="136"/>
      <c r="K11" s="136"/>
      <c r="L11" s="50">
        <f t="shared" si="0"/>
        <v>2950</v>
      </c>
      <c r="M11" s="50">
        <f t="shared" si="1"/>
        <v>1291</v>
      </c>
      <c r="N11" s="50">
        <f t="shared" si="1"/>
        <v>1659</v>
      </c>
      <c r="O11" s="50">
        <v>597</v>
      </c>
      <c r="P11" s="50">
        <v>535</v>
      </c>
      <c r="Q11" s="50">
        <v>536</v>
      </c>
      <c r="R11" s="50">
        <v>529</v>
      </c>
      <c r="S11" s="50">
        <v>51</v>
      </c>
      <c r="T11" s="50">
        <v>215</v>
      </c>
      <c r="U11" s="50" t="s">
        <v>97</v>
      </c>
      <c r="V11" s="50">
        <v>173</v>
      </c>
      <c r="W11" s="50" t="s">
        <v>102</v>
      </c>
      <c r="X11" s="50">
        <v>141</v>
      </c>
      <c r="Y11" s="50">
        <v>107</v>
      </c>
      <c r="Z11" s="50">
        <v>66</v>
      </c>
      <c r="AA11" s="50">
        <v>1020</v>
      </c>
      <c r="AB11" s="50" t="s">
        <v>22</v>
      </c>
      <c r="AC11" s="50" t="s">
        <v>22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ht="20.25" customHeight="1" hidden="1">
      <c r="A12" s="51" t="s">
        <v>72</v>
      </c>
      <c r="B12" s="63">
        <v>3</v>
      </c>
      <c r="C12" s="136" t="s">
        <v>21</v>
      </c>
      <c r="D12" s="136"/>
      <c r="E12" s="136"/>
      <c r="F12" s="136"/>
      <c r="G12" s="136"/>
      <c r="H12" s="136"/>
      <c r="I12" s="136"/>
      <c r="J12" s="136"/>
      <c r="K12" s="136"/>
      <c r="L12" s="50">
        <f t="shared" si="0"/>
        <v>2699</v>
      </c>
      <c r="M12" s="50">
        <f t="shared" si="1"/>
        <v>1131</v>
      </c>
      <c r="N12" s="50">
        <f t="shared" si="1"/>
        <v>1568</v>
      </c>
      <c r="O12" s="50">
        <v>452</v>
      </c>
      <c r="P12" s="50">
        <v>447</v>
      </c>
      <c r="Q12" s="50">
        <v>513</v>
      </c>
      <c r="R12" s="50">
        <v>473</v>
      </c>
      <c r="S12" s="50">
        <v>72</v>
      </c>
      <c r="T12" s="50">
        <v>248</v>
      </c>
      <c r="U12" s="50" t="s">
        <v>101</v>
      </c>
      <c r="V12" s="50">
        <v>169</v>
      </c>
      <c r="W12" s="50" t="s">
        <v>101</v>
      </c>
      <c r="X12" s="50">
        <v>171</v>
      </c>
      <c r="Y12" s="50">
        <v>94</v>
      </c>
      <c r="Z12" s="50">
        <v>60</v>
      </c>
      <c r="AA12" s="50">
        <v>802</v>
      </c>
      <c r="AB12" s="50">
        <v>309</v>
      </c>
      <c r="AC12" s="50">
        <v>493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ht="20.25" customHeight="1">
      <c r="A13" s="51" t="s">
        <v>73</v>
      </c>
      <c r="B13" s="63">
        <v>3</v>
      </c>
      <c r="C13" s="136" t="s">
        <v>21</v>
      </c>
      <c r="D13" s="136"/>
      <c r="E13" s="136"/>
      <c r="F13" s="136"/>
      <c r="G13" s="136"/>
      <c r="H13" s="136"/>
      <c r="I13" s="136"/>
      <c r="J13" s="136"/>
      <c r="K13" s="136"/>
      <c r="L13" s="50">
        <f t="shared" si="0"/>
        <v>2192</v>
      </c>
      <c r="M13" s="50">
        <f t="shared" si="1"/>
        <v>798</v>
      </c>
      <c r="N13" s="50">
        <f t="shared" si="1"/>
        <v>1394</v>
      </c>
      <c r="O13" s="50">
        <v>235</v>
      </c>
      <c r="P13" s="50">
        <v>324</v>
      </c>
      <c r="Q13" s="50">
        <v>376</v>
      </c>
      <c r="R13" s="50">
        <v>403</v>
      </c>
      <c r="S13" s="50">
        <v>87</v>
      </c>
      <c r="T13" s="50">
        <v>239</v>
      </c>
      <c r="U13" s="50">
        <v>53</v>
      </c>
      <c r="V13" s="50">
        <v>221</v>
      </c>
      <c r="W13" s="50" t="s">
        <v>102</v>
      </c>
      <c r="X13" s="50">
        <v>164</v>
      </c>
      <c r="Y13" s="50">
        <v>47</v>
      </c>
      <c r="Z13" s="50">
        <v>43</v>
      </c>
      <c r="AA13" s="50">
        <v>715</v>
      </c>
      <c r="AB13" s="50">
        <v>320</v>
      </c>
      <c r="AC13" s="50">
        <v>395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32" ht="20.25" customHeight="1">
      <c r="A14" s="51" t="s">
        <v>74</v>
      </c>
      <c r="B14" s="63">
        <v>3</v>
      </c>
      <c r="C14" s="136" t="s">
        <v>21</v>
      </c>
      <c r="D14" s="136"/>
      <c r="E14" s="136"/>
      <c r="F14" s="136"/>
      <c r="G14" s="136"/>
      <c r="H14" s="136"/>
      <c r="I14" s="136"/>
      <c r="J14" s="136"/>
      <c r="K14" s="136"/>
      <c r="L14" s="50">
        <f t="shared" si="0"/>
        <v>1853</v>
      </c>
      <c r="M14" s="50">
        <f t="shared" si="1"/>
        <v>576</v>
      </c>
      <c r="N14" s="50">
        <f t="shared" si="1"/>
        <v>1277</v>
      </c>
      <c r="O14" s="50">
        <v>138</v>
      </c>
      <c r="P14" s="50">
        <v>280</v>
      </c>
      <c r="Q14" s="50">
        <v>222</v>
      </c>
      <c r="R14" s="50">
        <v>311</v>
      </c>
      <c r="S14" s="50">
        <v>54</v>
      </c>
      <c r="T14" s="50">
        <v>209</v>
      </c>
      <c r="U14" s="50">
        <v>63</v>
      </c>
      <c r="V14" s="50">
        <v>216</v>
      </c>
      <c r="W14" s="50">
        <v>49</v>
      </c>
      <c r="X14" s="50">
        <v>214</v>
      </c>
      <c r="Y14" s="50">
        <v>50</v>
      </c>
      <c r="Z14" s="50">
        <v>47</v>
      </c>
      <c r="AA14" s="50">
        <v>562</v>
      </c>
      <c r="AB14" s="50">
        <v>230</v>
      </c>
      <c r="AC14" s="50">
        <v>332</v>
      </c>
      <c r="AD14" s="20"/>
      <c r="AE14" s="20"/>
      <c r="AF14" s="20"/>
    </row>
    <row r="15" spans="1:32" ht="20.25" customHeight="1">
      <c r="A15" s="51" t="s">
        <v>75</v>
      </c>
      <c r="B15" s="63">
        <v>3</v>
      </c>
      <c r="C15" s="136" t="s">
        <v>21</v>
      </c>
      <c r="D15" s="136"/>
      <c r="E15" s="136"/>
      <c r="F15" s="136"/>
      <c r="G15" s="136"/>
      <c r="H15" s="136"/>
      <c r="I15" s="136"/>
      <c r="J15" s="136"/>
      <c r="K15" s="136"/>
      <c r="L15" s="50">
        <f t="shared" si="0"/>
        <v>1718</v>
      </c>
      <c r="M15" s="50">
        <f t="shared" si="1"/>
        <v>448</v>
      </c>
      <c r="N15" s="50">
        <f t="shared" si="1"/>
        <v>1270</v>
      </c>
      <c r="O15" s="50">
        <v>124</v>
      </c>
      <c r="P15" s="50">
        <v>317</v>
      </c>
      <c r="Q15" s="50">
        <v>130</v>
      </c>
      <c r="R15" s="50">
        <v>270</v>
      </c>
      <c r="S15" s="50">
        <v>41</v>
      </c>
      <c r="T15" s="50">
        <v>227</v>
      </c>
      <c r="U15" s="50">
        <v>52</v>
      </c>
      <c r="V15" s="50">
        <v>205</v>
      </c>
      <c r="W15" s="50">
        <v>54</v>
      </c>
      <c r="X15" s="50">
        <v>209</v>
      </c>
      <c r="Y15" s="50">
        <v>47</v>
      </c>
      <c r="Z15" s="50">
        <v>42</v>
      </c>
      <c r="AA15" s="50">
        <v>427</v>
      </c>
      <c r="AB15" s="50">
        <v>155</v>
      </c>
      <c r="AC15" s="50">
        <v>272</v>
      </c>
      <c r="AD15" s="20"/>
      <c r="AE15" s="20"/>
      <c r="AF15" s="20"/>
    </row>
    <row r="16" spans="1:32" ht="20.25" customHeight="1">
      <c r="A16" s="51" t="s">
        <v>76</v>
      </c>
      <c r="B16" s="63">
        <v>3</v>
      </c>
      <c r="C16" s="136" t="s">
        <v>21</v>
      </c>
      <c r="D16" s="136"/>
      <c r="E16" s="136"/>
      <c r="F16" s="136"/>
      <c r="G16" s="136"/>
      <c r="H16" s="136"/>
      <c r="I16" s="136"/>
      <c r="J16" s="136"/>
      <c r="K16" s="136"/>
      <c r="L16" s="50">
        <f t="shared" si="0"/>
        <v>1777</v>
      </c>
      <c r="M16" s="50">
        <f t="shared" si="1"/>
        <v>422</v>
      </c>
      <c r="N16" s="50">
        <f t="shared" si="1"/>
        <v>1355</v>
      </c>
      <c r="O16" s="50">
        <v>152</v>
      </c>
      <c r="P16" s="50">
        <v>369</v>
      </c>
      <c r="Q16" s="50">
        <v>125</v>
      </c>
      <c r="R16" s="50">
        <v>307</v>
      </c>
      <c r="S16" s="50">
        <v>27</v>
      </c>
      <c r="T16" s="50">
        <v>218</v>
      </c>
      <c r="U16" s="50">
        <v>41</v>
      </c>
      <c r="V16" s="50">
        <v>224</v>
      </c>
      <c r="W16" s="50">
        <v>47</v>
      </c>
      <c r="X16" s="50">
        <v>205</v>
      </c>
      <c r="Y16" s="50">
        <v>30</v>
      </c>
      <c r="Z16" s="50">
        <v>32</v>
      </c>
      <c r="AA16" s="50">
        <v>320</v>
      </c>
      <c r="AB16" s="50">
        <v>94</v>
      </c>
      <c r="AC16" s="50">
        <v>226</v>
      </c>
      <c r="AD16" s="20"/>
      <c r="AE16" s="20"/>
      <c r="AF16" s="20"/>
    </row>
    <row r="17" spans="1:32" ht="20.25" customHeight="1">
      <c r="A17" s="51" t="s">
        <v>77</v>
      </c>
      <c r="B17" s="63">
        <v>3</v>
      </c>
      <c r="C17" s="136" t="s">
        <v>21</v>
      </c>
      <c r="D17" s="136"/>
      <c r="E17" s="136"/>
      <c r="F17" s="136"/>
      <c r="G17" s="136"/>
      <c r="H17" s="136"/>
      <c r="I17" s="136"/>
      <c r="J17" s="136"/>
      <c r="K17" s="136"/>
      <c r="L17" s="50">
        <f t="shared" si="0"/>
        <v>1668</v>
      </c>
      <c r="M17" s="50">
        <f t="shared" si="1"/>
        <v>359</v>
      </c>
      <c r="N17" s="50">
        <f t="shared" si="1"/>
        <v>1309</v>
      </c>
      <c r="O17" s="50">
        <v>146</v>
      </c>
      <c r="P17" s="50">
        <v>298</v>
      </c>
      <c r="Q17" s="50">
        <v>99</v>
      </c>
      <c r="R17" s="50">
        <v>329</v>
      </c>
      <c r="S17" s="50">
        <v>41</v>
      </c>
      <c r="T17" s="50">
        <v>225</v>
      </c>
      <c r="U17" s="50">
        <v>24</v>
      </c>
      <c r="V17" s="50">
        <v>220</v>
      </c>
      <c r="W17" s="50">
        <v>36</v>
      </c>
      <c r="X17" s="50">
        <v>218</v>
      </c>
      <c r="Y17" s="50">
        <v>13</v>
      </c>
      <c r="Z17" s="50">
        <v>19</v>
      </c>
      <c r="AA17" s="50">
        <v>329</v>
      </c>
      <c r="AB17" s="50">
        <v>94</v>
      </c>
      <c r="AC17" s="50">
        <v>235</v>
      </c>
      <c r="AD17" s="20"/>
      <c r="AE17" s="20"/>
      <c r="AF17" s="20"/>
    </row>
    <row r="18" spans="1:32" ht="20.25" customHeight="1">
      <c r="A18" s="51" t="s">
        <v>78</v>
      </c>
      <c r="B18" s="63">
        <v>3</v>
      </c>
      <c r="C18" s="136" t="s">
        <v>21</v>
      </c>
      <c r="D18" s="136"/>
      <c r="E18" s="136"/>
      <c r="F18" s="136"/>
      <c r="G18" s="136"/>
      <c r="H18" s="136"/>
      <c r="I18" s="136"/>
      <c r="J18" s="136"/>
      <c r="K18" s="136"/>
      <c r="L18" s="50">
        <v>1684</v>
      </c>
      <c r="M18" s="50">
        <v>362</v>
      </c>
      <c r="N18" s="50">
        <v>1322</v>
      </c>
      <c r="O18" s="50">
        <v>165</v>
      </c>
      <c r="P18" s="50">
        <v>356</v>
      </c>
      <c r="Q18" s="50">
        <v>111</v>
      </c>
      <c r="R18" s="50">
        <v>280</v>
      </c>
      <c r="S18" s="50">
        <v>16</v>
      </c>
      <c r="T18" s="50">
        <v>232</v>
      </c>
      <c r="U18" s="50">
        <v>39</v>
      </c>
      <c r="V18" s="50">
        <v>222</v>
      </c>
      <c r="W18" s="50">
        <v>22</v>
      </c>
      <c r="X18" s="50">
        <v>217</v>
      </c>
      <c r="Y18" s="50">
        <v>9</v>
      </c>
      <c r="Z18" s="50">
        <v>15</v>
      </c>
      <c r="AA18" s="50">
        <v>360</v>
      </c>
      <c r="AB18" s="50">
        <v>77</v>
      </c>
      <c r="AC18" s="50">
        <v>283</v>
      </c>
      <c r="AD18" s="20"/>
      <c r="AE18" s="20"/>
      <c r="AF18" s="20"/>
    </row>
    <row r="19" spans="1:32" ht="20.25" customHeight="1">
      <c r="A19" s="51" t="s">
        <v>79</v>
      </c>
      <c r="B19" s="63">
        <v>3</v>
      </c>
      <c r="C19" s="136" t="s">
        <v>21</v>
      </c>
      <c r="D19" s="136"/>
      <c r="E19" s="136"/>
      <c r="F19" s="136"/>
      <c r="G19" s="136"/>
      <c r="H19" s="136"/>
      <c r="I19" s="136"/>
      <c r="J19" s="136"/>
      <c r="K19" s="136"/>
      <c r="L19" s="50">
        <f aca="true" t="shared" si="2" ref="L19:Z19">SUM(L20:L23)</f>
        <v>1747</v>
      </c>
      <c r="M19" s="50">
        <f t="shared" si="2"/>
        <v>361</v>
      </c>
      <c r="N19" s="50">
        <f t="shared" si="2"/>
        <v>1386</v>
      </c>
      <c r="O19" s="50">
        <f t="shared" si="2"/>
        <v>141</v>
      </c>
      <c r="P19" s="50">
        <f t="shared" si="2"/>
        <v>366</v>
      </c>
      <c r="Q19" s="50">
        <f t="shared" si="2"/>
        <v>142</v>
      </c>
      <c r="R19" s="50">
        <f t="shared" si="2"/>
        <v>333</v>
      </c>
      <c r="S19" s="50">
        <f t="shared" si="2"/>
        <v>23</v>
      </c>
      <c r="T19" s="50">
        <f t="shared" si="2"/>
        <v>221</v>
      </c>
      <c r="U19" s="50">
        <f t="shared" si="2"/>
        <v>14</v>
      </c>
      <c r="V19" s="50">
        <f t="shared" si="2"/>
        <v>233</v>
      </c>
      <c r="W19" s="50">
        <f t="shared" si="2"/>
        <v>35</v>
      </c>
      <c r="X19" s="50">
        <f t="shared" si="2"/>
        <v>212</v>
      </c>
      <c r="Y19" s="50">
        <f t="shared" si="2"/>
        <v>6</v>
      </c>
      <c r="Z19" s="50">
        <f t="shared" si="2"/>
        <v>21</v>
      </c>
      <c r="AA19" s="50">
        <v>333</v>
      </c>
      <c r="AB19" s="50">
        <v>87</v>
      </c>
      <c r="AC19" s="50">
        <v>246</v>
      </c>
      <c r="AD19" s="20"/>
      <c r="AE19" s="20"/>
      <c r="AF19" s="20"/>
    </row>
    <row r="20" spans="1:32" ht="48.75" customHeight="1" hidden="1">
      <c r="A20" s="52" t="s">
        <v>80</v>
      </c>
      <c r="B20" s="63">
        <v>1</v>
      </c>
      <c r="C20" s="136" t="s">
        <v>23</v>
      </c>
      <c r="D20" s="136"/>
      <c r="E20" s="136"/>
      <c r="F20" s="136"/>
      <c r="G20" s="136"/>
      <c r="H20" s="136"/>
      <c r="I20" s="136"/>
      <c r="J20" s="136"/>
      <c r="K20" s="136"/>
      <c r="L20" s="50">
        <v>215</v>
      </c>
      <c r="M20" s="50">
        <v>111</v>
      </c>
      <c r="N20" s="50">
        <v>104</v>
      </c>
      <c r="O20" s="64">
        <v>56</v>
      </c>
      <c r="P20" s="64">
        <v>64</v>
      </c>
      <c r="Q20" s="64">
        <v>54</v>
      </c>
      <c r="R20" s="64">
        <v>39</v>
      </c>
      <c r="S20" s="64" t="s">
        <v>99</v>
      </c>
      <c r="T20" s="64" t="s">
        <v>99</v>
      </c>
      <c r="U20" s="64" t="s">
        <v>99</v>
      </c>
      <c r="V20" s="64" t="s">
        <v>99</v>
      </c>
      <c r="W20" s="64" t="s">
        <v>99</v>
      </c>
      <c r="X20" s="64" t="s">
        <v>99</v>
      </c>
      <c r="Y20" s="64">
        <v>1</v>
      </c>
      <c r="Z20" s="64">
        <v>1</v>
      </c>
      <c r="AA20" s="64">
        <v>62</v>
      </c>
      <c r="AB20" s="64">
        <v>44</v>
      </c>
      <c r="AC20" s="64">
        <v>18</v>
      </c>
      <c r="AD20" s="20"/>
      <c r="AE20" s="20"/>
      <c r="AF20" s="20"/>
    </row>
    <row r="21" spans="1:32" ht="47.25" customHeight="1" hidden="1">
      <c r="A21" s="52" t="s">
        <v>122</v>
      </c>
      <c r="B21" s="63">
        <v>1</v>
      </c>
      <c r="C21" s="136"/>
      <c r="D21" s="136"/>
      <c r="E21" s="136"/>
      <c r="F21" s="136"/>
      <c r="G21" s="136"/>
      <c r="H21" s="136"/>
      <c r="I21" s="136"/>
      <c r="J21" s="136"/>
      <c r="K21" s="136"/>
      <c r="L21" s="50">
        <v>1208</v>
      </c>
      <c r="M21" s="50">
        <v>115</v>
      </c>
      <c r="N21" s="50">
        <v>1093</v>
      </c>
      <c r="O21" s="64">
        <v>34</v>
      </c>
      <c r="P21" s="64">
        <v>221</v>
      </c>
      <c r="Q21" s="64">
        <v>27</v>
      </c>
      <c r="R21" s="64">
        <v>222</v>
      </c>
      <c r="S21" s="64">
        <v>23</v>
      </c>
      <c r="T21" s="64">
        <v>221</v>
      </c>
      <c r="U21" s="64">
        <v>14</v>
      </c>
      <c r="V21" s="64">
        <v>233</v>
      </c>
      <c r="W21" s="64">
        <v>16</v>
      </c>
      <c r="X21" s="64">
        <v>180</v>
      </c>
      <c r="Y21" s="64">
        <v>1</v>
      </c>
      <c r="Z21" s="64">
        <v>16</v>
      </c>
      <c r="AA21" s="64">
        <v>186</v>
      </c>
      <c r="AB21" s="64">
        <v>8</v>
      </c>
      <c r="AC21" s="64">
        <v>178</v>
      </c>
      <c r="AD21" s="20"/>
      <c r="AE21" s="20"/>
      <c r="AF21" s="20"/>
    </row>
    <row r="22" spans="1:32" ht="45" customHeight="1" hidden="1">
      <c r="A22" s="52" t="s">
        <v>124</v>
      </c>
      <c r="B22" s="63">
        <v>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50">
        <v>133</v>
      </c>
      <c r="M22" s="50">
        <v>64</v>
      </c>
      <c r="N22" s="50">
        <v>69</v>
      </c>
      <c r="O22" s="64">
        <v>30</v>
      </c>
      <c r="P22" s="64">
        <v>30</v>
      </c>
      <c r="Q22" s="64">
        <v>30</v>
      </c>
      <c r="R22" s="64">
        <v>37</v>
      </c>
      <c r="S22" s="64" t="s">
        <v>99</v>
      </c>
      <c r="T22" s="64" t="s">
        <v>99</v>
      </c>
      <c r="U22" s="64" t="s">
        <v>99</v>
      </c>
      <c r="V22" s="64" t="s">
        <v>99</v>
      </c>
      <c r="W22" s="64" t="s">
        <v>99</v>
      </c>
      <c r="X22" s="64" t="s">
        <v>99</v>
      </c>
      <c r="Y22" s="64">
        <v>4</v>
      </c>
      <c r="Z22" s="64">
        <v>2</v>
      </c>
      <c r="AA22" s="64">
        <v>53</v>
      </c>
      <c r="AB22" s="64">
        <v>26</v>
      </c>
      <c r="AC22" s="64">
        <v>27</v>
      </c>
      <c r="AD22" s="20"/>
      <c r="AE22" s="20"/>
      <c r="AF22" s="20"/>
    </row>
    <row r="23" spans="1:32" ht="45" customHeight="1" hidden="1">
      <c r="A23" s="52" t="s">
        <v>123</v>
      </c>
      <c r="B23" s="63"/>
      <c r="C23" s="136"/>
      <c r="D23" s="136"/>
      <c r="E23" s="136"/>
      <c r="F23" s="136"/>
      <c r="G23" s="136"/>
      <c r="H23" s="136"/>
      <c r="I23" s="136"/>
      <c r="J23" s="136"/>
      <c r="K23" s="136"/>
      <c r="L23" s="50">
        <v>191</v>
      </c>
      <c r="M23" s="50">
        <v>71</v>
      </c>
      <c r="N23" s="50">
        <v>120</v>
      </c>
      <c r="O23" s="64">
        <v>21</v>
      </c>
      <c r="P23" s="64">
        <v>51</v>
      </c>
      <c r="Q23" s="64">
        <v>31</v>
      </c>
      <c r="R23" s="64">
        <v>35</v>
      </c>
      <c r="S23" s="64" t="s">
        <v>99</v>
      </c>
      <c r="T23" s="64" t="s">
        <v>99</v>
      </c>
      <c r="U23" s="64" t="s">
        <v>99</v>
      </c>
      <c r="V23" s="64" t="s">
        <v>99</v>
      </c>
      <c r="W23" s="64">
        <v>19</v>
      </c>
      <c r="X23" s="64">
        <v>32</v>
      </c>
      <c r="Y23" s="64" t="s">
        <v>99</v>
      </c>
      <c r="Z23" s="64">
        <v>2</v>
      </c>
      <c r="AA23" s="64">
        <v>32</v>
      </c>
      <c r="AB23" s="64">
        <v>9</v>
      </c>
      <c r="AC23" s="64">
        <v>23</v>
      </c>
      <c r="AD23" s="20"/>
      <c r="AE23" s="20"/>
      <c r="AF23" s="20"/>
    </row>
    <row r="24" spans="1:32" ht="20.25" customHeight="1">
      <c r="A24" s="51" t="s">
        <v>113</v>
      </c>
      <c r="B24" s="63">
        <v>3</v>
      </c>
      <c r="C24" s="136" t="s">
        <v>21</v>
      </c>
      <c r="D24" s="136"/>
      <c r="E24" s="136"/>
      <c r="F24" s="136"/>
      <c r="G24" s="136"/>
      <c r="H24" s="136"/>
      <c r="I24" s="136"/>
      <c r="J24" s="136"/>
      <c r="K24" s="136"/>
      <c r="L24" s="50">
        <v>1763</v>
      </c>
      <c r="M24" s="50">
        <v>347</v>
      </c>
      <c r="N24" s="50">
        <v>1416</v>
      </c>
      <c r="O24" s="64">
        <v>130</v>
      </c>
      <c r="P24" s="64">
        <v>366</v>
      </c>
      <c r="Q24" s="64">
        <v>121</v>
      </c>
      <c r="R24" s="64">
        <v>341</v>
      </c>
      <c r="S24" s="64">
        <v>57</v>
      </c>
      <c r="T24" s="64">
        <v>249</v>
      </c>
      <c r="U24" s="64">
        <v>23</v>
      </c>
      <c r="V24" s="64">
        <v>220</v>
      </c>
      <c r="W24" s="64">
        <v>12</v>
      </c>
      <c r="X24" s="64">
        <v>228</v>
      </c>
      <c r="Y24" s="64">
        <v>4</v>
      </c>
      <c r="Z24" s="64">
        <v>12</v>
      </c>
      <c r="AA24" s="64">
        <v>358</v>
      </c>
      <c r="AB24" s="64">
        <v>88</v>
      </c>
      <c r="AC24" s="64">
        <v>270</v>
      </c>
      <c r="AD24" s="20"/>
      <c r="AE24" s="20"/>
      <c r="AF24" s="20"/>
    </row>
    <row r="25" spans="1:32" ht="20.25" customHeight="1">
      <c r="A25" s="51" t="s">
        <v>125</v>
      </c>
      <c r="B25" s="81">
        <v>3</v>
      </c>
      <c r="C25" s="136" t="s">
        <v>21</v>
      </c>
      <c r="D25" s="136"/>
      <c r="E25" s="136"/>
      <c r="F25" s="136"/>
      <c r="G25" s="136"/>
      <c r="H25" s="136"/>
      <c r="I25" s="136"/>
      <c r="J25" s="136"/>
      <c r="K25" s="136"/>
      <c r="L25" s="50">
        <v>1773</v>
      </c>
      <c r="M25" s="50">
        <v>377</v>
      </c>
      <c r="N25" s="50">
        <v>1396</v>
      </c>
      <c r="O25" s="64">
        <v>137</v>
      </c>
      <c r="P25" s="64">
        <v>334</v>
      </c>
      <c r="Q25" s="64">
        <v>111</v>
      </c>
      <c r="R25" s="64">
        <v>322</v>
      </c>
      <c r="S25" s="64">
        <v>48</v>
      </c>
      <c r="T25" s="64">
        <v>252</v>
      </c>
      <c r="U25" s="64">
        <v>49</v>
      </c>
      <c r="V25" s="64">
        <v>238</v>
      </c>
      <c r="W25" s="64">
        <v>22</v>
      </c>
      <c r="X25" s="64">
        <v>218</v>
      </c>
      <c r="Y25" s="64">
        <v>10</v>
      </c>
      <c r="Z25" s="64">
        <v>32</v>
      </c>
      <c r="AA25" s="64">
        <v>328</v>
      </c>
      <c r="AB25" s="64">
        <v>65</v>
      </c>
      <c r="AC25" s="64">
        <v>263</v>
      </c>
      <c r="AD25" s="20"/>
      <c r="AE25" s="20"/>
      <c r="AF25" s="20"/>
    </row>
    <row r="26" spans="1:32" ht="20.25" customHeight="1">
      <c r="A26" s="51" t="s">
        <v>132</v>
      </c>
      <c r="B26" s="81">
        <v>3</v>
      </c>
      <c r="C26" s="136" t="s">
        <v>21</v>
      </c>
      <c r="D26" s="136"/>
      <c r="E26" s="136"/>
      <c r="F26" s="136"/>
      <c r="G26" s="136"/>
      <c r="H26" s="136"/>
      <c r="I26" s="136"/>
      <c r="J26" s="136"/>
      <c r="K26" s="136"/>
      <c r="L26" s="50">
        <f aca="true" t="shared" si="3" ref="L26:Z26">SUM(L27:L30)</f>
        <v>1671</v>
      </c>
      <c r="M26" s="50">
        <f t="shared" si="3"/>
        <v>326</v>
      </c>
      <c r="N26" s="50">
        <f t="shared" si="3"/>
        <v>1345</v>
      </c>
      <c r="O26" s="50">
        <f t="shared" si="3"/>
        <v>96</v>
      </c>
      <c r="P26" s="50">
        <f t="shared" si="3"/>
        <v>285</v>
      </c>
      <c r="Q26" s="50">
        <f t="shared" si="3"/>
        <v>99</v>
      </c>
      <c r="R26" s="50">
        <f t="shared" si="3"/>
        <v>310</v>
      </c>
      <c r="S26" s="50">
        <f t="shared" si="3"/>
        <v>43</v>
      </c>
      <c r="T26" s="50">
        <f t="shared" si="3"/>
        <v>260</v>
      </c>
      <c r="U26" s="50">
        <f t="shared" si="3"/>
        <v>42</v>
      </c>
      <c r="V26" s="50">
        <f t="shared" si="3"/>
        <v>246</v>
      </c>
      <c r="W26" s="50">
        <f t="shared" si="3"/>
        <v>39</v>
      </c>
      <c r="X26" s="50">
        <f t="shared" si="3"/>
        <v>219</v>
      </c>
      <c r="Y26" s="50">
        <f t="shared" si="3"/>
        <v>7</v>
      </c>
      <c r="Z26" s="50">
        <f t="shared" si="3"/>
        <v>25</v>
      </c>
      <c r="AA26" s="50">
        <f>SUM(AA27:AA30)</f>
        <v>341</v>
      </c>
      <c r="AB26" s="50">
        <f>SUM(AB27:AB30)</f>
        <v>73</v>
      </c>
      <c r="AC26" s="50">
        <f>SUM(AC27:AC30)</f>
        <v>268</v>
      </c>
      <c r="AD26" s="20"/>
      <c r="AE26" s="20"/>
      <c r="AF26" s="20"/>
    </row>
    <row r="27" spans="1:32" ht="48.75" customHeight="1">
      <c r="A27" s="52" t="s">
        <v>80</v>
      </c>
      <c r="B27" s="82">
        <v>1</v>
      </c>
      <c r="C27" s="158" t="s">
        <v>127</v>
      </c>
      <c r="D27" s="158"/>
      <c r="E27" s="158"/>
      <c r="F27" s="158"/>
      <c r="G27" s="158"/>
      <c r="H27" s="158"/>
      <c r="I27" s="158"/>
      <c r="J27" s="158"/>
      <c r="K27" s="158"/>
      <c r="L27" s="76">
        <f>SUM(M27:N27)</f>
        <v>178</v>
      </c>
      <c r="M27" s="76">
        <f aca="true" t="shared" si="4" ref="M27:N30">SUM(O27,Q27,S27,U27,W27,Y27)</f>
        <v>91</v>
      </c>
      <c r="N27" s="76">
        <f t="shared" si="4"/>
        <v>87</v>
      </c>
      <c r="O27" s="89">
        <v>50</v>
      </c>
      <c r="P27" s="89">
        <v>41</v>
      </c>
      <c r="Q27" s="89">
        <v>40</v>
      </c>
      <c r="R27" s="89">
        <v>44</v>
      </c>
      <c r="S27" s="89">
        <v>0</v>
      </c>
      <c r="T27" s="89">
        <v>0</v>
      </c>
      <c r="U27" s="89">
        <v>0</v>
      </c>
      <c r="V27" s="89">
        <v>0</v>
      </c>
      <c r="W27" s="89">
        <v>0</v>
      </c>
      <c r="X27" s="89">
        <v>0</v>
      </c>
      <c r="Y27" s="89">
        <v>1</v>
      </c>
      <c r="Z27" s="89">
        <v>2</v>
      </c>
      <c r="AA27" s="77">
        <f>SUM(AB27:AC27)</f>
        <v>88</v>
      </c>
      <c r="AB27" s="89">
        <v>42</v>
      </c>
      <c r="AC27" s="89">
        <v>46</v>
      </c>
      <c r="AD27" s="20"/>
      <c r="AE27" s="20"/>
      <c r="AF27" s="20"/>
    </row>
    <row r="28" spans="1:32" ht="54.75" customHeight="1">
      <c r="A28" s="52" t="s">
        <v>122</v>
      </c>
      <c r="B28" s="82">
        <v>1</v>
      </c>
      <c r="C28" s="158"/>
      <c r="D28" s="158"/>
      <c r="E28" s="158"/>
      <c r="F28" s="158"/>
      <c r="G28" s="158"/>
      <c r="H28" s="158"/>
      <c r="I28" s="158"/>
      <c r="J28" s="158"/>
      <c r="K28" s="158"/>
      <c r="L28" s="76">
        <f>SUM(M28:N28)</f>
        <v>1249</v>
      </c>
      <c r="M28" s="76">
        <f t="shared" si="4"/>
        <v>149</v>
      </c>
      <c r="N28" s="76">
        <f t="shared" si="4"/>
        <v>1100</v>
      </c>
      <c r="O28" s="89">
        <v>39</v>
      </c>
      <c r="P28" s="89">
        <v>221</v>
      </c>
      <c r="Q28" s="89">
        <v>31</v>
      </c>
      <c r="R28" s="89">
        <v>224</v>
      </c>
      <c r="S28" s="89">
        <v>24</v>
      </c>
      <c r="T28" s="89">
        <v>222</v>
      </c>
      <c r="U28" s="89">
        <v>27</v>
      </c>
      <c r="V28" s="89">
        <v>210</v>
      </c>
      <c r="W28" s="89">
        <v>23</v>
      </c>
      <c r="X28" s="89">
        <v>200</v>
      </c>
      <c r="Y28" s="89">
        <v>5</v>
      </c>
      <c r="Z28" s="89">
        <v>23</v>
      </c>
      <c r="AA28" s="77">
        <f>SUM(AB28:AC28)</f>
        <v>232</v>
      </c>
      <c r="AB28" s="90">
        <v>21</v>
      </c>
      <c r="AC28" s="90">
        <v>211</v>
      </c>
      <c r="AD28" s="20"/>
      <c r="AE28" s="20"/>
      <c r="AF28" s="20"/>
    </row>
    <row r="29" spans="1:32" ht="51.75" customHeight="1">
      <c r="A29" s="52" t="s">
        <v>124</v>
      </c>
      <c r="B29" s="82">
        <v>1</v>
      </c>
      <c r="C29" s="158"/>
      <c r="D29" s="158"/>
      <c r="E29" s="158"/>
      <c r="F29" s="158"/>
      <c r="G29" s="158"/>
      <c r="H29" s="158"/>
      <c r="I29" s="158"/>
      <c r="J29" s="158"/>
      <c r="K29" s="158"/>
      <c r="L29" s="76">
        <f>SUM(M29:N29)</f>
        <v>42</v>
      </c>
      <c r="M29" s="76">
        <f t="shared" si="4"/>
        <v>10</v>
      </c>
      <c r="N29" s="76">
        <f t="shared" si="4"/>
        <v>32</v>
      </c>
      <c r="O29" s="89">
        <v>3</v>
      </c>
      <c r="P29" s="89">
        <v>12</v>
      </c>
      <c r="Q29" s="89">
        <v>6</v>
      </c>
      <c r="R29" s="89">
        <v>20</v>
      </c>
      <c r="S29" s="89">
        <v>0</v>
      </c>
      <c r="T29" s="89">
        <v>0</v>
      </c>
      <c r="U29" s="89">
        <v>0</v>
      </c>
      <c r="V29" s="89">
        <v>0</v>
      </c>
      <c r="W29" s="89">
        <v>0</v>
      </c>
      <c r="X29" s="89">
        <v>0</v>
      </c>
      <c r="Y29" s="89">
        <v>1</v>
      </c>
      <c r="Z29" s="89">
        <v>0</v>
      </c>
      <c r="AA29" s="77">
        <f>SUM(AB29:AC29)</f>
        <v>21</v>
      </c>
      <c r="AB29" s="89">
        <v>10</v>
      </c>
      <c r="AC29" s="89">
        <v>11</v>
      </c>
      <c r="AD29" s="20"/>
      <c r="AE29" s="20"/>
      <c r="AF29" s="20"/>
    </row>
    <row r="30" spans="1:32" ht="51" customHeight="1">
      <c r="A30" s="52" t="s">
        <v>123</v>
      </c>
      <c r="B30" s="80"/>
      <c r="C30" s="158"/>
      <c r="D30" s="158"/>
      <c r="E30" s="158"/>
      <c r="F30" s="158"/>
      <c r="G30" s="158"/>
      <c r="H30" s="158"/>
      <c r="I30" s="158"/>
      <c r="J30" s="158"/>
      <c r="K30" s="158"/>
      <c r="L30" s="76">
        <f>SUM(M30:N30)</f>
        <v>202</v>
      </c>
      <c r="M30" s="76">
        <f t="shared" si="4"/>
        <v>76</v>
      </c>
      <c r="N30" s="76">
        <f t="shared" si="4"/>
        <v>126</v>
      </c>
      <c r="O30" s="89">
        <v>4</v>
      </c>
      <c r="P30" s="89">
        <v>11</v>
      </c>
      <c r="Q30" s="89">
        <v>22</v>
      </c>
      <c r="R30" s="89">
        <v>22</v>
      </c>
      <c r="S30" s="89">
        <v>19</v>
      </c>
      <c r="T30" s="89">
        <v>38</v>
      </c>
      <c r="U30" s="89">
        <v>15</v>
      </c>
      <c r="V30" s="89">
        <v>36</v>
      </c>
      <c r="W30" s="89">
        <v>16</v>
      </c>
      <c r="X30" s="89">
        <v>19</v>
      </c>
      <c r="Y30" s="89">
        <v>0</v>
      </c>
      <c r="Z30" s="89">
        <v>0</v>
      </c>
      <c r="AA30" s="77">
        <f>SUM(AB30:AC30)</f>
        <v>0</v>
      </c>
      <c r="AB30" s="90">
        <v>0</v>
      </c>
      <c r="AC30" s="90">
        <v>0</v>
      </c>
      <c r="AD30" s="20"/>
      <c r="AE30" s="20"/>
      <c r="AF30" s="20"/>
    </row>
    <row r="31" spans="1:32" ht="16.5" customHeight="1">
      <c r="A31" s="21"/>
      <c r="B31" s="6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20"/>
      <c r="AE31" s="20"/>
      <c r="AF31" s="20"/>
    </row>
    <row r="32" spans="1:29" ht="16.5" customHeight="1">
      <c r="A32" s="12"/>
      <c r="B32" s="6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</row>
    <row r="33" spans="1:29" ht="17.25" customHeight="1" thickBot="1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</row>
    <row r="34" spans="1:29" ht="14.25" customHeight="1">
      <c r="A34" s="33" t="s">
        <v>24</v>
      </c>
      <c r="B34" s="3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9" t="s">
        <v>25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6"/>
    </row>
    <row r="35" spans="1:29" ht="14.25" customHeight="1">
      <c r="A35" s="3" t="s">
        <v>26</v>
      </c>
      <c r="B35" s="3"/>
      <c r="C35" s="1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6"/>
    </row>
    <row r="36" spans="1:29" s="13" customFormat="1" ht="14.25" customHeight="1">
      <c r="A36" s="22" t="s">
        <v>27</v>
      </c>
      <c r="B36" s="22"/>
      <c r="C36" s="1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6"/>
    </row>
    <row r="37" spans="1:29" s="13" customFormat="1" ht="14.25" customHeight="1">
      <c r="A37" s="157" t="s">
        <v>28</v>
      </c>
      <c r="B37" s="157"/>
      <c r="C37" s="157"/>
      <c r="D37" s="157"/>
      <c r="E37" s="157"/>
      <c r="F37" s="157"/>
      <c r="G37" s="157"/>
      <c r="H37" s="14"/>
      <c r="I37" s="14"/>
      <c r="J37" s="14"/>
      <c r="K37" s="14"/>
      <c r="L37" s="14"/>
      <c r="M37" s="14"/>
      <c r="N37" s="15"/>
      <c r="O37" s="15"/>
      <c r="P37" s="15"/>
      <c r="Q37" s="15"/>
      <c r="R37" s="15"/>
      <c r="S37" s="15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</sheetData>
  <sheetProtection/>
  <mergeCells count="63">
    <mergeCell ref="A37:G37"/>
    <mergeCell ref="C20:K23"/>
    <mergeCell ref="C18:K18"/>
    <mergeCell ref="C16:K16"/>
    <mergeCell ref="C17:K17"/>
    <mergeCell ref="C26:K26"/>
    <mergeCell ref="C27:K30"/>
    <mergeCell ref="C19:K19"/>
    <mergeCell ref="C24:K24"/>
    <mergeCell ref="C25:K25"/>
    <mergeCell ref="Y8:Y9"/>
    <mergeCell ref="S8:S9"/>
    <mergeCell ref="C12:K12"/>
    <mergeCell ref="C13:K13"/>
    <mergeCell ref="C10:K10"/>
    <mergeCell ref="C11:K11"/>
    <mergeCell ref="H8:H9"/>
    <mergeCell ref="I8:I9"/>
    <mergeCell ref="J8:J9"/>
    <mergeCell ref="C8:C9"/>
    <mergeCell ref="AA8:AA9"/>
    <mergeCell ref="AB8:AB9"/>
    <mergeCell ref="AC8:AC9"/>
    <mergeCell ref="Q6:R7"/>
    <mergeCell ref="S6:T7"/>
    <mergeCell ref="Y6:Z7"/>
    <mergeCell ref="T8:T9"/>
    <mergeCell ref="U8:U9"/>
    <mergeCell ref="V8:V9"/>
    <mergeCell ref="X8:X9"/>
    <mergeCell ref="Z8:Z9"/>
    <mergeCell ref="W8:W9"/>
    <mergeCell ref="A4:A9"/>
    <mergeCell ref="K8:K9"/>
    <mergeCell ref="C6:E7"/>
    <mergeCell ref="B4:B9"/>
    <mergeCell ref="D8:D9"/>
    <mergeCell ref="E8:E9"/>
    <mergeCell ref="F8:F9"/>
    <mergeCell ref="L4:Z5"/>
    <mergeCell ref="A3:L3"/>
    <mergeCell ref="O6:P7"/>
    <mergeCell ref="I6:K7"/>
    <mergeCell ref="M3:AC3"/>
    <mergeCell ref="M6:N7"/>
    <mergeCell ref="L6:L7"/>
    <mergeCell ref="U6:V7"/>
    <mergeCell ref="AA4:AC7"/>
    <mergeCell ref="C14:K14"/>
    <mergeCell ref="C15:K15"/>
    <mergeCell ref="N8:N9"/>
    <mergeCell ref="F6:H7"/>
    <mergeCell ref="G8:G9"/>
    <mergeCell ref="A2:L2"/>
    <mergeCell ref="L8:L9"/>
    <mergeCell ref="C4:K5"/>
    <mergeCell ref="M8:M9"/>
    <mergeCell ref="M2:AB2"/>
    <mergeCell ref="W6:X7"/>
    <mergeCell ref="Q8:Q9"/>
    <mergeCell ref="P8:P9"/>
    <mergeCell ref="O8:O9"/>
    <mergeCell ref="R8:R9"/>
  </mergeCells>
  <printOptions/>
  <pageMargins left="0.5905511811023623" right="1.299212598425197" top="0.31" bottom="0.41" header="0.24" footer="0.1968503937007874"/>
  <pageSetup horizontalDpi="600" verticalDpi="600" orientation="portrait" paperSize="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 Ming-Der.</dc:creator>
  <cp:keywords/>
  <dc:description/>
  <cp:lastModifiedBy>ac8862</cp:lastModifiedBy>
  <cp:lastPrinted>2018-08-03T03:53:15Z</cp:lastPrinted>
  <dcterms:created xsi:type="dcterms:W3CDTF">2005-10-13T06:13:25Z</dcterms:created>
  <dcterms:modified xsi:type="dcterms:W3CDTF">2018-09-04T00:30:36Z</dcterms:modified>
  <cp:category/>
  <cp:version/>
  <cp:contentType/>
  <cp:contentStatus/>
</cp:coreProperties>
</file>