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tabRatio="601" activeTab="0"/>
  </bookViews>
  <sheets>
    <sheet name="97以前" sheetId="1" r:id="rId1"/>
    <sheet name="98新增" sheetId="2" r:id="rId2"/>
    <sheet name="100新增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<sst xmlns="http://schemas.openxmlformats.org/spreadsheetml/2006/main" count="386" uniqueCount="148">
  <si>
    <t>計</t>
  </si>
  <si>
    <t>男</t>
  </si>
  <si>
    <t>女</t>
  </si>
  <si>
    <t xml:space="preserve"> </t>
  </si>
  <si>
    <t>Total</t>
  </si>
  <si>
    <t>Male</t>
  </si>
  <si>
    <t>Female</t>
  </si>
  <si>
    <t>15-19Years</t>
  </si>
  <si>
    <t>20-24Years</t>
  </si>
  <si>
    <t>25-29Years</t>
  </si>
  <si>
    <t>30-34Years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</si>
  <si>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</si>
  <si>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t>八十五年底</t>
  </si>
  <si>
    <t>End of 1996</t>
  </si>
  <si>
    <t>八十六年底</t>
  </si>
  <si>
    <t>Male</t>
  </si>
  <si>
    <r>
      <t>專科</t>
    </r>
    <r>
      <rPr>
        <sz val="9"/>
        <rFont val="Times New Roman"/>
        <family val="1"/>
      </rPr>
      <t xml:space="preserve"> Junior College</t>
    </r>
  </si>
  <si>
    <r>
      <t xml:space="preserve">         </t>
    </r>
    <r>
      <rPr>
        <sz val="9"/>
        <rFont val="華康中黑體"/>
        <family val="3"/>
      </rPr>
      <t>五年制</t>
    </r>
    <r>
      <rPr>
        <sz val="9"/>
        <rFont val="Times New Roman"/>
        <family val="1"/>
      </rPr>
      <t xml:space="preserve"> 
   5 Years System</t>
    </r>
  </si>
  <si>
    <r>
      <t xml:space="preserve">15 - 19 </t>
    </r>
    <r>
      <rPr>
        <sz val="9"/>
        <rFont val="華康中黑體"/>
        <family val="3"/>
      </rPr>
      <t>歲</t>
    </r>
  </si>
  <si>
    <r>
      <t xml:space="preserve">25 - 29 </t>
    </r>
    <r>
      <rPr>
        <sz val="9"/>
        <rFont val="華康中黑體"/>
        <family val="3"/>
      </rPr>
      <t>歲</t>
    </r>
  </si>
  <si>
    <r>
      <t xml:space="preserve">30 - 34 </t>
    </r>
    <r>
      <rPr>
        <sz val="9"/>
        <rFont val="華康中黑體"/>
        <family val="3"/>
      </rPr>
      <t>歲</t>
    </r>
  </si>
  <si>
    <r>
      <t xml:space="preserve">65 </t>
    </r>
    <r>
      <rPr>
        <sz val="9"/>
        <rFont val="華康中黑體"/>
        <family val="3"/>
      </rPr>
      <t>歲以上</t>
    </r>
  </si>
  <si>
    <r>
      <t>表２－４、滿十五歲以上現住人口之教育程度</t>
    </r>
    <r>
      <rPr>
        <sz val="16"/>
        <rFont val="Times New Roman"/>
        <family val="1"/>
      </rPr>
      <t xml:space="preserve"> </t>
    </r>
  </si>
  <si>
    <r>
      <t>Table 2-4 Educational Attainment  of  Population Aged 15 and Over</t>
    </r>
  </si>
  <si>
    <t>性別</t>
  </si>
  <si>
    <r>
      <t xml:space="preserve">總　計
</t>
    </r>
    <r>
      <rPr>
        <sz val="9"/>
        <rFont val="Times New Roman"/>
        <family val="1"/>
      </rPr>
      <t xml:space="preserve"> 
Grand      Total</t>
    </r>
  </si>
  <si>
    <r>
      <t>不識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字者
</t>
    </r>
    <r>
      <rPr>
        <sz val="9"/>
        <rFont val="Times New Roman"/>
        <family val="1"/>
      </rPr>
      <t>Illiterate</t>
    </r>
  </si>
  <si>
    <r>
      <t xml:space="preserve">合計
</t>
    </r>
    <r>
      <rPr>
        <sz val="9"/>
        <rFont val="Times New Roman"/>
        <family val="1"/>
      </rPr>
      <t xml:space="preserve"> 
Total</t>
    </r>
  </si>
  <si>
    <r>
      <t xml:space="preserve">大學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含獨立學院</t>
    </r>
    <r>
      <rPr>
        <sz val="9"/>
        <rFont val="Times New Roman"/>
        <family val="1"/>
      </rPr>
      <t>)
University (College)</t>
    </r>
  </si>
  <si>
    <r>
      <t>高　中</t>
    </r>
    <r>
      <rPr>
        <sz val="9"/>
        <rFont val="Times New Roman"/>
        <family val="1"/>
      </rPr>
      <t xml:space="preserve">           Senior High School</t>
    </r>
  </si>
  <si>
    <r>
      <t>高　職</t>
    </r>
    <r>
      <rPr>
        <sz val="9"/>
        <rFont val="Times New Roman"/>
        <family val="1"/>
      </rPr>
      <t xml:space="preserve">           Senior Vocational School</t>
    </r>
  </si>
  <si>
    <r>
      <t>國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初</t>
    </r>
    <r>
      <rPr>
        <sz val="9"/>
        <rFont val="Times New Roman"/>
        <family val="1"/>
      </rPr>
      <t xml:space="preserve">) </t>
    </r>
    <r>
      <rPr>
        <sz val="9"/>
        <rFont val="華康中黑體"/>
        <family val="3"/>
      </rPr>
      <t>中</t>
    </r>
    <r>
      <rPr>
        <sz val="9"/>
        <rFont val="Times New Roman"/>
        <family val="1"/>
      </rPr>
      <t xml:space="preserve">      Junior High School</t>
    </r>
  </si>
  <si>
    <r>
      <t>初　職</t>
    </r>
    <r>
      <rPr>
        <sz val="9"/>
        <rFont val="Times New Roman"/>
        <family val="1"/>
      </rPr>
      <t xml:space="preserve">           Junior Vocational School</t>
    </r>
  </si>
  <si>
    <r>
      <t>小　學</t>
    </r>
    <r>
      <rPr>
        <sz val="9"/>
        <rFont val="Times New Roman"/>
        <family val="1"/>
      </rPr>
      <t xml:space="preserve">   Elementary School</t>
    </r>
  </si>
  <si>
    <r>
      <t xml:space="preserve">自修
</t>
    </r>
    <r>
      <rPr>
        <sz val="9"/>
        <rFont val="Times New Roman"/>
        <family val="1"/>
      </rPr>
      <t>Self-taught</t>
    </r>
  </si>
  <si>
    <t>Sex</t>
  </si>
  <si>
    <r>
      <t>畢業</t>
    </r>
    <r>
      <rPr>
        <sz val="7"/>
        <rFont val="Times New Roman"/>
        <family val="1"/>
      </rPr>
      <t>Graduated</t>
    </r>
  </si>
  <si>
    <r>
      <t>肄業</t>
    </r>
    <r>
      <rPr>
        <sz val="9"/>
        <rFont val="Times New Roman"/>
        <family val="1"/>
      </rPr>
      <t xml:space="preserve"> 
</t>
    </r>
    <r>
      <rPr>
        <sz val="8"/>
        <rFont val="Times New Roman"/>
        <family val="1"/>
      </rPr>
      <t>Attended</t>
    </r>
  </si>
  <si>
    <r>
      <t xml:space="preserve">肄業
</t>
    </r>
    <r>
      <rPr>
        <sz val="7"/>
        <rFont val="Times New Roman"/>
        <family val="1"/>
      </rPr>
      <t>Attended</t>
    </r>
  </si>
  <si>
    <r>
      <t>畢業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>Graduated</t>
    </r>
  </si>
  <si>
    <r>
      <t>肄業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Attended</t>
    </r>
  </si>
  <si>
    <r>
      <t>前三年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First 3 Years</t>
    </r>
  </si>
  <si>
    <r>
      <t xml:space="preserve">研究所
</t>
    </r>
    <r>
      <rPr>
        <sz val="9"/>
        <rFont val="Times New Roman"/>
        <family val="1"/>
      </rPr>
      <t xml:space="preserve">
Graduate School</t>
    </r>
  </si>
  <si>
    <t>性別</t>
  </si>
  <si>
    <r>
      <t xml:space="preserve">總　計
</t>
    </r>
    <r>
      <rPr>
        <sz val="9"/>
        <rFont val="Times New Roman"/>
        <family val="1"/>
      </rPr>
      <t xml:space="preserve"> 
Grand      Total</t>
    </r>
  </si>
  <si>
    <r>
      <t xml:space="preserve">合計
</t>
    </r>
    <r>
      <rPr>
        <sz val="9"/>
        <rFont val="Times New Roman"/>
        <family val="1"/>
      </rPr>
      <t xml:space="preserve"> 
Total</t>
    </r>
  </si>
  <si>
    <r>
      <t>小　學</t>
    </r>
    <r>
      <rPr>
        <sz val="9"/>
        <rFont val="Times New Roman"/>
        <family val="1"/>
      </rPr>
      <t xml:space="preserve">   Elementary School</t>
    </r>
  </si>
  <si>
    <t>35-39Years</t>
  </si>
  <si>
    <t>40-44Years</t>
  </si>
  <si>
    <t>45-49Years</t>
  </si>
  <si>
    <t>50-54Years</t>
  </si>
  <si>
    <t>55-59Years</t>
  </si>
  <si>
    <t>60-64Years</t>
  </si>
  <si>
    <t>65Years And Over</t>
  </si>
  <si>
    <t>年底別
年齡別</t>
  </si>
  <si>
    <t>End of Year &amp; 
Range of age</t>
  </si>
  <si>
    <r>
      <t>Table 2-4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Educational Attainment  of  Population Aged 15 and Over</t>
    </r>
  </si>
  <si>
    <t>單位：人</t>
  </si>
  <si>
    <t>單位：人</t>
  </si>
  <si>
    <r>
      <t xml:space="preserve">二／三年制
</t>
    </r>
    <r>
      <rPr>
        <sz val="8"/>
        <rFont val="Times New Roman"/>
        <family val="1"/>
      </rPr>
      <t>2</t>
    </r>
    <r>
      <rPr>
        <sz val="8"/>
        <rFont val="華康中黑體"/>
        <family val="3"/>
      </rPr>
      <t>／</t>
    </r>
    <r>
      <rPr>
        <sz val="8"/>
        <rFont val="Times New Roman"/>
        <family val="1"/>
      </rPr>
      <t>3 Years System</t>
    </r>
  </si>
  <si>
    <t>-by Age &amp; Sex</t>
  </si>
  <si>
    <r>
      <t>後二年</t>
    </r>
    <r>
      <rPr>
        <sz val="9"/>
        <rFont val="Times New Roman"/>
        <family val="1"/>
      </rPr>
      <t xml:space="preserve">
Final 2 </t>
    </r>
    <r>
      <rPr>
        <sz val="9"/>
        <rFont val="Times New Roman"/>
        <family val="1"/>
      </rPr>
      <t>Years</t>
    </r>
  </si>
  <si>
    <t>End of 1997</t>
  </si>
  <si>
    <r>
      <t xml:space="preserve">20 - 24 </t>
    </r>
    <r>
      <rPr>
        <sz val="9"/>
        <rFont val="華康中黑體"/>
        <family val="3"/>
      </rPr>
      <t>歲</t>
    </r>
  </si>
  <si>
    <t>End of 1998</t>
  </si>
  <si>
    <t>End of 1999</t>
  </si>
  <si>
    <t>End of 2000</t>
  </si>
  <si>
    <t>End of 2001</t>
  </si>
  <si>
    <t>End of 2002</t>
  </si>
  <si>
    <t>End of 2003</t>
  </si>
  <si>
    <t>End of 2004</t>
  </si>
  <si>
    <t>End of 2005</t>
  </si>
  <si>
    <t>End of 2006</t>
  </si>
  <si>
    <t>End of 2007</t>
  </si>
  <si>
    <t>Source：Prepared according to Form 1511-00-01-2 by Civil Affairs Department.</t>
  </si>
  <si>
    <t>資料來源：本府民政處  1511-00-01-2</t>
  </si>
  <si>
    <t>八十七年底</t>
  </si>
  <si>
    <t>八十八年底</t>
  </si>
  <si>
    <t>八十九年底</t>
  </si>
  <si>
    <t>九　十年底</t>
  </si>
  <si>
    <t>九十一年底</t>
  </si>
  <si>
    <t>九十二年底</t>
  </si>
  <si>
    <t>九十三年底</t>
  </si>
  <si>
    <t>九十四年底</t>
  </si>
  <si>
    <t>九十五年底</t>
  </si>
  <si>
    <t>九十六年底</t>
  </si>
  <si>
    <t>九十七年底</t>
  </si>
  <si>
    <t>End of 2008</t>
  </si>
  <si>
    <r>
      <t xml:space="preserve">不識字者
</t>
    </r>
    <r>
      <rPr>
        <sz val="9"/>
        <rFont val="Times New Roman"/>
        <family val="1"/>
      </rPr>
      <t>Illite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rate</t>
    </r>
  </si>
  <si>
    <r>
      <t>畢業</t>
    </r>
    <r>
      <rPr>
        <sz val="7"/>
        <rFont val="Times New Roman"/>
        <family val="1"/>
      </rPr>
      <t>Gra-duated</t>
    </r>
  </si>
  <si>
    <r>
      <t xml:space="preserve">肄業
</t>
    </r>
    <r>
      <rPr>
        <sz val="7"/>
        <rFont val="Times New Roman"/>
        <family val="1"/>
      </rPr>
      <t>A-ttend-ed</t>
    </r>
  </si>
  <si>
    <r>
      <t>說　　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年齡組別分</t>
    </r>
    <r>
      <rPr>
        <sz val="9"/>
        <rFont val="Times New Roman"/>
        <family val="1"/>
      </rPr>
      <t>15-19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20-24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25-29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30-34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35-39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40-44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45-49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50-54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55-59</t>
    </r>
    <r>
      <rPr>
        <sz val="9"/>
        <rFont val="新細明體"/>
        <family val="1"/>
      </rPr>
      <t>歲
　　　　　、</t>
    </r>
    <r>
      <rPr>
        <sz val="9"/>
        <rFont val="Times New Roman"/>
        <family val="1"/>
      </rPr>
      <t>60-64</t>
    </r>
    <r>
      <rPr>
        <sz val="9"/>
        <rFont val="新細明體"/>
        <family val="1"/>
      </rPr>
      <t>歲、</t>
    </r>
    <r>
      <rPr>
        <sz val="9"/>
        <rFont val="Times New Roman"/>
        <family val="1"/>
      </rPr>
      <t>65</t>
    </r>
    <r>
      <rPr>
        <sz val="9"/>
        <rFont val="新細明體"/>
        <family val="1"/>
      </rPr>
      <t>歲以上，各組再分計男、女。</t>
    </r>
  </si>
  <si>
    <t>九十八年底</t>
  </si>
  <si>
    <r>
      <t xml:space="preserve">博士
</t>
    </r>
    <r>
      <rPr>
        <sz val="9"/>
        <rFont val="Times New Roman"/>
        <family val="1"/>
      </rPr>
      <t>Doctor</t>
    </r>
  </si>
  <si>
    <r>
      <t xml:space="preserve">碩士
</t>
    </r>
    <r>
      <rPr>
        <sz val="9"/>
        <rFont val="Times New Roman"/>
        <family val="1"/>
      </rPr>
      <t>Master</t>
    </r>
  </si>
  <si>
    <r>
      <t xml:space="preserve">大學
</t>
    </r>
    <r>
      <rPr>
        <sz val="9"/>
        <rFont val="Times New Roman"/>
        <family val="1"/>
      </rPr>
      <t>University</t>
    </r>
  </si>
  <si>
    <r>
      <t>高　中</t>
    </r>
    <r>
      <rPr>
        <sz val="9"/>
        <rFont val="Times New Roman"/>
        <family val="1"/>
      </rPr>
      <t xml:space="preserve">           Senior High School</t>
    </r>
  </si>
  <si>
    <r>
      <t>高　</t>
    </r>
    <r>
      <rPr>
        <sz val="8.5"/>
        <rFont val="Times New Roman"/>
        <family val="1"/>
      </rPr>
      <t xml:space="preserve">          </t>
    </r>
    <r>
      <rPr>
        <sz val="8.5"/>
        <rFont val="華康中黑體"/>
        <family val="3"/>
      </rPr>
      <t>職</t>
    </r>
    <r>
      <rPr>
        <sz val="8.5"/>
        <rFont val="Times New Roman"/>
        <family val="1"/>
      </rPr>
      <t>Senior Vocational School</t>
    </r>
  </si>
  <si>
    <r>
      <t>國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初</t>
    </r>
    <r>
      <rPr>
        <sz val="9"/>
        <rFont val="Times New Roman"/>
        <family val="1"/>
      </rPr>
      <t xml:space="preserve">) </t>
    </r>
    <r>
      <rPr>
        <sz val="9"/>
        <rFont val="華康中黑體"/>
        <family val="3"/>
      </rPr>
      <t>中</t>
    </r>
    <r>
      <rPr>
        <sz val="9"/>
        <rFont val="Times New Roman"/>
        <family val="1"/>
      </rPr>
      <t xml:space="preserve">      Junior High School</t>
    </r>
  </si>
  <si>
    <r>
      <t>End of 200</t>
    </r>
    <r>
      <rPr>
        <sz val="9"/>
        <rFont val="Times New Roman"/>
        <family val="1"/>
      </rPr>
      <t>9</t>
    </r>
  </si>
  <si>
    <t>-by Age &amp; Sex (Cont.End)</t>
  </si>
  <si>
    <r>
      <t xml:space="preserve">  2.</t>
    </r>
    <r>
      <rPr>
        <sz val="9"/>
        <rFont val="細明體"/>
        <family val="3"/>
      </rPr>
      <t>本表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年起教育程度新增博士一欄。</t>
    </r>
  </si>
  <si>
    <r>
      <t>專科</t>
    </r>
    <r>
      <rPr>
        <sz val="9"/>
        <rFont val="Times New Roman"/>
        <family val="1"/>
      </rPr>
      <t xml:space="preserve">                       </t>
    </r>
    <r>
      <rPr>
        <sz val="9"/>
        <rFont val="Times New Roman"/>
        <family val="1"/>
      </rPr>
      <t xml:space="preserve"> Junior College</t>
    </r>
  </si>
  <si>
    <r>
      <t>識　</t>
    </r>
    <r>
      <rPr>
        <sz val="9"/>
        <rFont val="Times New Roman"/>
        <family val="1"/>
      </rPr>
      <t xml:space="preserve">                    </t>
    </r>
    <r>
      <rPr>
        <sz val="9"/>
        <rFont val="華康中黑體"/>
        <family val="3"/>
      </rPr>
      <t>字　　者</t>
    </r>
    <r>
      <rPr>
        <sz val="9"/>
        <rFont val="Times New Roman"/>
        <family val="1"/>
      </rPr>
      <t xml:space="preserve">            Literate</t>
    </r>
    <r>
      <rPr>
        <sz val="9"/>
        <rFont val="華康中黑體"/>
        <family val="3"/>
      </rPr>
      <t>　</t>
    </r>
  </si>
  <si>
    <r>
      <t>初　職</t>
    </r>
    <r>
      <rPr>
        <sz val="8"/>
        <rFont val="Times New Roman"/>
        <family val="1"/>
      </rPr>
      <t xml:space="preserve">           Junior Vocational School</t>
    </r>
  </si>
  <si>
    <r>
      <t>前三年</t>
    </r>
    <r>
      <rPr>
        <sz val="7"/>
        <rFont val="Times New Roman"/>
        <family val="1"/>
      </rPr>
      <t>First 3 Years</t>
    </r>
  </si>
  <si>
    <r>
      <t>後二年</t>
    </r>
    <r>
      <rPr>
        <sz val="9"/>
        <rFont val="Times New Roman"/>
        <family val="1"/>
      </rPr>
      <t xml:space="preserve">
Final 2 </t>
    </r>
    <r>
      <rPr>
        <sz val="9"/>
        <rFont val="Times New Roman"/>
        <family val="1"/>
      </rPr>
      <t>Years</t>
    </r>
  </si>
  <si>
    <r>
      <t>識　</t>
    </r>
    <r>
      <rPr>
        <sz val="9"/>
        <rFont val="Times New Roman"/>
        <family val="1"/>
      </rPr>
      <t xml:space="preserve">                 </t>
    </r>
    <r>
      <rPr>
        <sz val="9"/>
        <rFont val="華康中黑體"/>
        <family val="3"/>
      </rPr>
      <t>　字　　者</t>
    </r>
    <r>
      <rPr>
        <sz val="9"/>
        <rFont val="Times New Roman"/>
        <family val="1"/>
      </rPr>
      <t xml:space="preserve">            Literate</t>
    </r>
    <r>
      <rPr>
        <sz val="9"/>
        <rFont val="華康中黑體"/>
        <family val="3"/>
      </rPr>
      <t>　</t>
    </r>
  </si>
  <si>
    <t>　　　－按年齡及性別分(共2頁/第2頁)</t>
  </si>
  <si>
    <r>
      <t xml:space="preserve">二、三年制
</t>
    </r>
    <r>
      <rPr>
        <sz val="8"/>
        <rFont val="Times New Roman"/>
        <family val="1"/>
      </rPr>
      <t>2</t>
    </r>
    <r>
      <rPr>
        <sz val="8"/>
        <rFont val="華康中黑體"/>
        <family val="3"/>
      </rPr>
      <t>、</t>
    </r>
    <r>
      <rPr>
        <sz val="8"/>
        <rFont val="Times New Roman"/>
        <family val="1"/>
      </rPr>
      <t>3 Years System</t>
    </r>
  </si>
  <si>
    <r>
      <t>Table 2-4 Educational Attainment  of  Population Aged 15 and Over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</si>
  <si>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</si>
  <si>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r>
      <t>識　</t>
    </r>
    <r>
      <rPr>
        <sz val="9"/>
        <rFont val="Times New Roman"/>
        <family val="1"/>
      </rPr>
      <t xml:space="preserve">                    </t>
    </r>
    <r>
      <rPr>
        <sz val="9"/>
        <rFont val="華康中黑體"/>
        <family val="3"/>
      </rPr>
      <t>字　　者</t>
    </r>
    <r>
      <rPr>
        <sz val="9"/>
        <rFont val="Times New Roman"/>
        <family val="1"/>
      </rPr>
      <t xml:space="preserve">            Literate</t>
    </r>
    <r>
      <rPr>
        <sz val="9"/>
        <rFont val="華康中黑體"/>
        <family val="3"/>
      </rPr>
      <t>　</t>
    </r>
  </si>
  <si>
    <r>
      <t xml:space="preserve">博士
</t>
    </r>
    <r>
      <rPr>
        <sz val="9"/>
        <rFont val="Times New Roman"/>
        <family val="1"/>
      </rPr>
      <t>Doctor</t>
    </r>
  </si>
  <si>
    <r>
      <t xml:space="preserve">碩士
</t>
    </r>
    <r>
      <rPr>
        <sz val="9"/>
        <rFont val="Times New Roman"/>
        <family val="1"/>
      </rPr>
      <t>Master</t>
    </r>
  </si>
  <si>
    <r>
      <t xml:space="preserve">大學
</t>
    </r>
    <r>
      <rPr>
        <sz val="9"/>
        <rFont val="Times New Roman"/>
        <family val="1"/>
      </rPr>
      <t>University</t>
    </r>
  </si>
  <si>
    <r>
      <t>專科</t>
    </r>
    <r>
      <rPr>
        <sz val="9"/>
        <rFont val="Times New Roman"/>
        <family val="1"/>
      </rPr>
      <t xml:space="preserve">                       </t>
    </r>
    <r>
      <rPr>
        <sz val="9"/>
        <rFont val="Times New Roman"/>
        <family val="1"/>
      </rPr>
      <t xml:space="preserve"> Junior College</t>
    </r>
  </si>
  <si>
    <r>
      <t>高　</t>
    </r>
    <r>
      <rPr>
        <sz val="8.5"/>
        <rFont val="Times New Roman"/>
        <family val="1"/>
      </rPr>
      <t xml:space="preserve">          </t>
    </r>
    <r>
      <rPr>
        <sz val="8.5"/>
        <rFont val="華康中黑體"/>
        <family val="3"/>
      </rPr>
      <t>職</t>
    </r>
    <r>
      <rPr>
        <sz val="8.5"/>
        <rFont val="Times New Roman"/>
        <family val="1"/>
      </rPr>
      <t>Senior Vocational School</t>
    </r>
  </si>
  <si>
    <r>
      <t>初　職</t>
    </r>
    <r>
      <rPr>
        <sz val="8"/>
        <rFont val="Times New Roman"/>
        <family val="1"/>
      </rPr>
      <t xml:space="preserve">           Junior Vocational School</t>
    </r>
  </si>
  <si>
    <t>Sex</t>
  </si>
  <si>
    <r>
      <t>畢業</t>
    </r>
    <r>
      <rPr>
        <sz val="7"/>
        <rFont val="Times New Roman"/>
        <family val="1"/>
      </rPr>
      <t>Graduated</t>
    </r>
  </si>
  <si>
    <r>
      <t>肄業</t>
    </r>
    <r>
      <rPr>
        <sz val="9"/>
        <rFont val="Times New Roman"/>
        <family val="1"/>
      </rPr>
      <t xml:space="preserve"> 
</t>
    </r>
    <r>
      <rPr>
        <sz val="8"/>
        <rFont val="Times New Roman"/>
        <family val="1"/>
      </rPr>
      <t>Attended</t>
    </r>
  </si>
  <si>
    <r>
      <t xml:space="preserve">肄業
</t>
    </r>
    <r>
      <rPr>
        <sz val="7"/>
        <rFont val="Times New Roman"/>
        <family val="1"/>
      </rPr>
      <t>Attended</t>
    </r>
  </si>
  <si>
    <r>
      <t>畢業</t>
    </r>
    <r>
      <rPr>
        <sz val="9"/>
        <rFont val="Times New Roman"/>
        <family val="1"/>
      </rPr>
      <t xml:space="preserve"> </t>
    </r>
    <r>
      <rPr>
        <sz val="7"/>
        <rFont val="Times New Roman"/>
        <family val="1"/>
      </rPr>
      <t>Graduated</t>
    </r>
  </si>
  <si>
    <r>
      <t>肄業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Attended</t>
    </r>
  </si>
  <si>
    <r>
      <t>35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39 </t>
    </r>
    <r>
      <rPr>
        <sz val="9"/>
        <rFont val="華康中黑體"/>
        <family val="3"/>
      </rPr>
      <t>歲</t>
    </r>
  </si>
  <si>
    <r>
      <t>40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44 </t>
    </r>
    <r>
      <rPr>
        <sz val="9"/>
        <rFont val="華康中黑體"/>
        <family val="3"/>
      </rPr>
      <t>歲</t>
    </r>
  </si>
  <si>
    <r>
      <t>45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49 </t>
    </r>
    <r>
      <rPr>
        <sz val="9"/>
        <rFont val="華康中黑體"/>
        <family val="3"/>
      </rPr>
      <t>歲</t>
    </r>
  </si>
  <si>
    <r>
      <t>50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54 </t>
    </r>
    <r>
      <rPr>
        <sz val="9"/>
        <rFont val="華康中黑體"/>
        <family val="3"/>
      </rPr>
      <t>歲</t>
    </r>
  </si>
  <si>
    <r>
      <t>55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59 </t>
    </r>
    <r>
      <rPr>
        <sz val="9"/>
        <rFont val="華康中黑體"/>
        <family val="3"/>
      </rPr>
      <t>歲</t>
    </r>
  </si>
  <si>
    <r>
      <t>60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64 </t>
    </r>
    <r>
      <rPr>
        <sz val="9"/>
        <rFont val="華康中黑體"/>
        <family val="3"/>
      </rPr>
      <t>歲</t>
    </r>
  </si>
  <si>
    <r>
      <t xml:space="preserve">  2.</t>
    </r>
    <r>
      <rPr>
        <sz val="9"/>
        <rFont val="細明體"/>
        <family val="3"/>
      </rPr>
      <t>本表</t>
    </r>
    <r>
      <rPr>
        <sz val="9"/>
        <rFont val="Times New Roman"/>
        <family val="1"/>
      </rPr>
      <t>98</t>
    </r>
    <r>
      <rPr>
        <sz val="9"/>
        <rFont val="細明體"/>
        <family val="3"/>
      </rPr>
      <t>年起教育程度新增博士一欄。</t>
    </r>
  </si>
  <si>
    <t>九十九年底</t>
  </si>
  <si>
    <r>
      <t>人口</t>
    </r>
    <r>
      <rPr>
        <sz val="9"/>
        <rFont val="Times New Roman"/>
        <family val="1"/>
      </rPr>
      <t xml:space="preserve">  42</t>
    </r>
  </si>
  <si>
    <r>
      <t>人口</t>
    </r>
    <r>
      <rPr>
        <sz val="9"/>
        <rFont val="Times New Roman"/>
        <family val="1"/>
      </rPr>
      <t xml:space="preserve">  43</t>
    </r>
  </si>
  <si>
    <t>-by Age &amp; Sex (Cont.1)</t>
  </si>
  <si>
    <t>End of 2010</t>
  </si>
  <si>
    <t>一○○年底</t>
  </si>
  <si>
    <r>
      <t>End of 20</t>
    </r>
    <r>
      <rPr>
        <sz val="9"/>
        <rFont val="Times New Roman"/>
        <family val="1"/>
      </rPr>
      <t>11</t>
    </r>
  </si>
  <si>
    <r>
      <t>人口</t>
    </r>
    <r>
      <rPr>
        <sz val="9"/>
        <rFont val="Times New Roman"/>
        <family val="1"/>
      </rPr>
      <t xml:space="preserve">  38</t>
    </r>
  </si>
  <si>
    <r>
      <t>人口</t>
    </r>
    <r>
      <rPr>
        <sz val="9"/>
        <rFont val="Times New Roman"/>
        <family val="1"/>
      </rPr>
      <t xml:space="preserve">  39</t>
    </r>
  </si>
  <si>
    <r>
      <t>人口</t>
    </r>
    <r>
      <rPr>
        <sz val="9"/>
        <rFont val="Times New Roman"/>
        <family val="1"/>
      </rPr>
      <t xml:space="preserve">  40</t>
    </r>
  </si>
  <si>
    <r>
      <t>人口</t>
    </r>
    <r>
      <rPr>
        <sz val="9"/>
        <rFont val="Times New Roman"/>
        <family val="1"/>
      </rPr>
      <t xml:space="preserve">  41</t>
    </r>
  </si>
  <si>
    <r>
      <t xml:space="preserve">前三年
</t>
    </r>
    <r>
      <rPr>
        <sz val="6.5"/>
        <rFont val="Times New Roman"/>
        <family val="1"/>
      </rPr>
      <t>First 3 Years</t>
    </r>
  </si>
  <si>
    <t>一○一年底</t>
  </si>
  <si>
    <r>
      <t>End of 20</t>
    </r>
    <r>
      <rPr>
        <sz val="9"/>
        <rFont val="Times New Roman"/>
        <family val="1"/>
      </rPr>
      <t>12</t>
    </r>
  </si>
  <si>
    <t>　　　－按年齡及性別分</t>
  </si>
  <si>
    <t>　　　－按年齡及性別分(共2頁/第1頁)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</si>
</sst>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#,##0;#,##0;&quot;-&quot;_-;"/>
    <numFmt numFmtId="195" formatCode="#,##0;#,##0;&quot;-&quot;;"/>
  </numFmts>
  <fonts count="2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16"/>
      <name val="Times New Roman"/>
      <family val="1"/>
    </font>
    <font>
      <sz val="16"/>
      <name val="細明體"/>
      <family val="3"/>
    </font>
    <font>
      <sz val="8"/>
      <name val="Times New Roman"/>
      <family val="1"/>
    </font>
    <font>
      <sz val="8"/>
      <name val="華康中黑體"/>
      <family val="3"/>
    </font>
    <font>
      <sz val="7"/>
      <name val="Times New Roman"/>
      <family val="1"/>
    </font>
    <font>
      <sz val="8.5"/>
      <name val="華康中黑體"/>
      <family val="3"/>
    </font>
    <font>
      <sz val="8.5"/>
      <name val="Times New Roman"/>
      <family val="1"/>
    </font>
    <font>
      <sz val="7"/>
      <name val="華康中黑體"/>
      <family val="3"/>
    </font>
    <font>
      <sz val="6.5"/>
      <name val="華康中黑體"/>
      <family val="3"/>
    </font>
    <font>
      <sz val="6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" fontId="7" fillId="0" borderId="0" xfId="0" applyNumberFormat="1" applyFont="1" applyBorder="1" applyAlignment="1" applyProtection="1" quotePrefix="1">
      <alignment horizontal="left"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0" fillId="0" borderId="0" xfId="16" applyNumberForma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 horizontal="centerContinuous" vertical="center"/>
      <protection hidden="1"/>
    </xf>
    <xf numFmtId="3" fontId="7" fillId="0" borderId="0" xfId="0" applyNumberFormat="1" applyFont="1" applyBorder="1" applyAlignment="1" applyProtection="1">
      <alignment horizontal="right" vertical="center"/>
      <protection hidden="1"/>
    </xf>
    <xf numFmtId="3" fontId="0" fillId="0" borderId="1" xfId="16" applyNumberFormat="1" applyBorder="1" applyAlignment="1" applyProtection="1">
      <alignment vertical="center"/>
      <protection hidden="1"/>
    </xf>
    <xf numFmtId="3" fontId="0" fillId="0" borderId="0" xfId="16" applyNumberFormat="1" applyBorder="1" applyAlignment="1" applyProtection="1">
      <alignment vertical="center"/>
      <protection hidden="1"/>
    </xf>
    <xf numFmtId="3" fontId="0" fillId="0" borderId="0" xfId="16" applyNumberFormat="1" applyFont="1" applyBorder="1" applyAlignment="1" applyProtection="1" quotePrefix="1">
      <alignment horizontal="right" vertical="center"/>
      <protection hidden="1"/>
    </xf>
    <xf numFmtId="3" fontId="6" fillId="0" borderId="2" xfId="0" applyNumberFormat="1" applyFont="1" applyBorder="1" applyAlignment="1" applyProtection="1">
      <alignment horizontal="center" vertical="center"/>
      <protection hidden="1"/>
    </xf>
    <xf numFmtId="3" fontId="0" fillId="0" borderId="3" xfId="16" applyNumberFormat="1" applyBorder="1" applyAlignment="1" applyProtection="1">
      <alignment vertical="center"/>
      <protection hidden="1"/>
    </xf>
    <xf numFmtId="3" fontId="0" fillId="0" borderId="2" xfId="16" applyNumberFormat="1" applyBorder="1" applyAlignment="1" applyProtection="1">
      <alignment vertical="center"/>
      <protection hidden="1"/>
    </xf>
    <xf numFmtId="3" fontId="0" fillId="0" borderId="2" xfId="0" applyNumberFormat="1" applyBorder="1" applyAlignment="1" applyProtection="1">
      <alignment vertical="center"/>
      <protection hidden="1"/>
    </xf>
    <xf numFmtId="3" fontId="0" fillId="0" borderId="0" xfId="16" applyNumberFormat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3" fontId="0" fillId="0" borderId="0" xfId="0" applyNumberFormat="1" applyBorder="1" applyAlignment="1" applyProtection="1" quotePrefix="1">
      <alignment horizontal="left" vertical="center"/>
      <protection hidden="1"/>
    </xf>
    <xf numFmtId="3" fontId="5" fillId="0" borderId="0" xfId="0" applyNumberFormat="1" applyFont="1" applyAlignment="1" applyProtection="1">
      <alignment vertical="center"/>
      <protection hidden="1"/>
    </xf>
    <xf numFmtId="3" fontId="0" fillId="0" borderId="2" xfId="16" applyNumberFormat="1" applyFont="1" applyBorder="1" applyAlignment="1" applyProtection="1" quotePrefix="1">
      <alignment horizontal="right" vertical="center"/>
      <protection hidden="1"/>
    </xf>
    <xf numFmtId="3" fontId="0" fillId="0" borderId="2" xfId="0" applyNumberFormat="1" applyBorder="1" applyAlignment="1" applyProtection="1">
      <alignment horizontal="right"/>
      <protection hidden="1"/>
    </xf>
    <xf numFmtId="3" fontId="0" fillId="0" borderId="2" xfId="0" applyNumberFormat="1" applyBorder="1" applyAlignment="1" applyProtection="1">
      <alignment/>
      <protection hidden="1"/>
    </xf>
    <xf numFmtId="195" fontId="0" fillId="0" borderId="0" xfId="0" applyNumberFormat="1" applyBorder="1" applyAlignment="1" applyProtection="1">
      <alignment horizontal="right"/>
      <protection hidden="1"/>
    </xf>
    <xf numFmtId="3" fontId="7" fillId="0" borderId="0" xfId="0" applyNumberFormat="1" applyFont="1" applyBorder="1" applyAlignment="1" applyProtection="1">
      <alignment horizontal="left" vertical="center"/>
      <protection hidden="1"/>
    </xf>
    <xf numFmtId="3" fontId="7" fillId="0" borderId="0" xfId="0" applyNumberFormat="1" applyFont="1" applyBorder="1" applyAlignment="1" applyProtection="1" quotePrefix="1">
      <alignment horizontal="left" vertical="top"/>
      <protection hidden="1"/>
    </xf>
    <xf numFmtId="3" fontId="0" fillId="2" borderId="1" xfId="16" applyNumberFormat="1" applyFill="1" applyBorder="1" applyAlignment="1" applyProtection="1">
      <alignment vertical="center"/>
      <protection hidden="1"/>
    </xf>
    <xf numFmtId="3" fontId="0" fillId="2" borderId="0" xfId="16" applyNumberFormat="1" applyFill="1" applyBorder="1" applyAlignment="1" applyProtection="1">
      <alignment vertical="center"/>
      <protection hidden="1"/>
    </xf>
    <xf numFmtId="3" fontId="0" fillId="2" borderId="0" xfId="0" applyNumberFormat="1" applyFill="1" applyBorder="1" applyAlignment="1" applyProtection="1">
      <alignment/>
      <protection hidden="1"/>
    </xf>
    <xf numFmtId="3" fontId="0" fillId="2" borderId="0" xfId="0" applyNumberFormat="1" applyFill="1" applyBorder="1" applyAlignment="1" applyProtection="1">
      <alignment horizontal="right"/>
      <protection hidden="1"/>
    </xf>
    <xf numFmtId="3" fontId="0" fillId="0" borderId="1" xfId="16" applyNumberFormat="1" applyFill="1" applyBorder="1" applyAlignment="1" applyProtection="1">
      <alignment vertical="center"/>
      <protection hidden="1"/>
    </xf>
    <xf numFmtId="3" fontId="0" fillId="0" borderId="0" xfId="16" applyNumberFormat="1" applyFill="1" applyBorder="1" applyAlignment="1" applyProtection="1">
      <alignment vertical="center"/>
      <protection hidden="1"/>
    </xf>
    <xf numFmtId="3" fontId="0" fillId="0" borderId="0" xfId="16" applyNumberFormat="1" applyFont="1" applyFill="1" applyBorder="1" applyAlignment="1" applyProtection="1" quotePrefix="1">
      <alignment horizontal="right" vertical="center"/>
      <protection hidden="1"/>
    </xf>
    <xf numFmtId="195" fontId="0" fillId="2" borderId="0" xfId="0" applyNumberFormat="1" applyFill="1" applyBorder="1" applyAlignment="1" applyProtection="1">
      <alignment horizontal="right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195" fontId="0" fillId="0" borderId="0" xfId="0" applyNumberFormat="1" applyFill="1" applyBorder="1" applyAlignment="1" applyProtection="1">
      <alignment horizontal="right"/>
      <protection hidden="1"/>
    </xf>
    <xf numFmtId="3" fontId="6" fillId="0" borderId="2" xfId="16" applyNumberFormat="1" applyFont="1" applyBorder="1" applyAlignment="1" applyProtection="1">
      <alignment horizontal="center" vertical="center"/>
      <protection hidden="1"/>
    </xf>
    <xf numFmtId="37" fontId="6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16" applyNumberFormat="1" applyFont="1" applyBorder="1" applyAlignment="1">
      <alignment horizontal="center" vertical="center" wrapText="1"/>
    </xf>
    <xf numFmtId="3" fontId="6" fillId="0" borderId="4" xfId="16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37" fontId="0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 applyProtection="1" quotePrefix="1">
      <alignment horizontal="center" vertical="center"/>
      <protection hidden="1"/>
    </xf>
    <xf numFmtId="38" fontId="0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37" fontId="0" fillId="0" borderId="6" xfId="0" applyNumberFormat="1" applyFont="1" applyBorder="1" applyAlignment="1">
      <alignment vertical="center"/>
    </xf>
    <xf numFmtId="37" fontId="0" fillId="0" borderId="6" xfId="0" applyNumberFormat="1" applyFont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left" vertical="center"/>
    </xf>
    <xf numFmtId="3" fontId="0" fillId="0" borderId="6" xfId="16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left" vertical="center"/>
    </xf>
    <xf numFmtId="37" fontId="0" fillId="0" borderId="6" xfId="0" applyNumberFormat="1" applyFont="1" applyBorder="1" applyAlignment="1">
      <alignment vertical="center"/>
    </xf>
    <xf numFmtId="38" fontId="0" fillId="0" borderId="0" xfId="0" applyNumberFormat="1" applyFont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3" fontId="0" fillId="0" borderId="6" xfId="16" applyNumberFormat="1" applyFont="1" applyBorder="1" applyAlignment="1" applyProtection="1">
      <alignment horizontal="center" vertical="center"/>
      <protection hidden="1"/>
    </xf>
    <xf numFmtId="3" fontId="0" fillId="0" borderId="2" xfId="0" applyNumberFormat="1" applyFont="1" applyBorder="1" applyAlignment="1" applyProtection="1">
      <alignment horizontal="center" vertical="center"/>
      <protection hidden="1"/>
    </xf>
    <xf numFmtId="3" fontId="0" fillId="0" borderId="8" xfId="16" applyNumberFormat="1" applyFont="1" applyBorder="1" applyAlignment="1" applyProtection="1">
      <alignment horizontal="center" vertical="center"/>
      <protection hidden="1"/>
    </xf>
    <xf numFmtId="37" fontId="0" fillId="0" borderId="0" xfId="0" applyNumberFormat="1" applyFont="1" applyBorder="1" applyAlignment="1" quotePrefix="1">
      <alignment horizontal="center" vertical="center"/>
    </xf>
    <xf numFmtId="37" fontId="6" fillId="2" borderId="0" xfId="0" applyNumberFormat="1" applyFont="1" applyFill="1" applyBorder="1" applyAlignment="1">
      <alignment horizontal="center" vertical="center"/>
    </xf>
    <xf numFmtId="3" fontId="0" fillId="0" borderId="0" xfId="16" applyNumberFormat="1" applyFont="1" applyBorder="1" applyAlignment="1" applyProtection="1">
      <alignment horizontal="center" vertical="center"/>
      <protection hidden="1"/>
    </xf>
    <xf numFmtId="38" fontId="6" fillId="2" borderId="0" xfId="0" applyNumberFormat="1" applyFont="1" applyFill="1" applyBorder="1" applyAlignment="1">
      <alignment horizontal="center" vertical="center"/>
    </xf>
    <xf numFmtId="3" fontId="0" fillId="0" borderId="0" xfId="16" applyNumberFormat="1" applyFont="1" applyBorder="1" applyAlignment="1" applyProtection="1">
      <alignment horizontal="center" vertical="center"/>
      <protection hidden="1"/>
    </xf>
    <xf numFmtId="3" fontId="6" fillId="2" borderId="0" xfId="16" applyNumberFormat="1" applyFont="1" applyFill="1" applyBorder="1" applyAlignment="1" applyProtection="1">
      <alignment horizontal="center" vertical="center"/>
      <protection hidden="1"/>
    </xf>
    <xf numFmtId="3" fontId="6" fillId="0" borderId="0" xfId="16" applyNumberFormat="1" applyFont="1" applyBorder="1" applyAlignment="1" applyProtection="1">
      <alignment horizontal="center" vertical="center"/>
      <protection hidden="1"/>
    </xf>
    <xf numFmtId="3" fontId="6" fillId="0" borderId="0" xfId="16" applyNumberFormat="1" applyFont="1" applyFill="1" applyBorder="1" applyAlignment="1" applyProtection="1">
      <alignment horizontal="center" vertical="center"/>
      <protection hidden="1"/>
    </xf>
    <xf numFmtId="3" fontId="0" fillId="0" borderId="2" xfId="16" applyNumberFormat="1" applyFont="1" applyBorder="1" applyAlignment="1" applyProtection="1">
      <alignment horizontal="center" vertical="center"/>
      <protection hidden="1"/>
    </xf>
    <xf numFmtId="195" fontId="0" fillId="0" borderId="0" xfId="0" applyNumberFormat="1" applyBorder="1" applyAlignment="1" applyProtection="1">
      <alignment horizontal="right"/>
      <protection locked="0"/>
    </xf>
    <xf numFmtId="195" fontId="0" fillId="0" borderId="0" xfId="0" applyNumberFormat="1" applyFill="1" applyBorder="1" applyAlignment="1" applyProtection="1">
      <alignment horizontal="right"/>
      <protection locked="0"/>
    </xf>
    <xf numFmtId="37" fontId="0" fillId="0" borderId="0" xfId="0" applyNumberFormat="1" applyFont="1" applyBorder="1" applyAlignment="1">
      <alignment horizontal="center" vertical="center"/>
    </xf>
    <xf numFmtId="37" fontId="0" fillId="2" borderId="0" xfId="0" applyNumberFormat="1" applyFont="1" applyFill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 wrapText="1"/>
    </xf>
    <xf numFmtId="183" fontId="7" fillId="0" borderId="0" xfId="15" applyFont="1" applyBorder="1" applyAlignment="1" applyProtection="1">
      <alignment horizontal="right" vertical="center"/>
      <protection hidden="1"/>
    </xf>
    <xf numFmtId="3" fontId="0" fillId="0" borderId="0" xfId="16" applyNumberFormat="1" applyAlignment="1" applyProtection="1">
      <alignment vertical="center"/>
      <protection hidden="1"/>
    </xf>
    <xf numFmtId="37" fontId="0" fillId="2" borderId="7" xfId="0" applyNumberFormat="1" applyFont="1" applyFill="1" applyBorder="1" applyAlignment="1">
      <alignment horizontal="left" vertical="center"/>
    </xf>
    <xf numFmtId="3" fontId="0" fillId="0" borderId="0" xfId="0" applyNumberFormat="1" applyFont="1" applyBorder="1" applyAlignment="1" applyProtection="1">
      <alignment horizontal="center" vertical="distributed"/>
      <protection hidden="1"/>
    </xf>
    <xf numFmtId="3" fontId="0" fillId="0" borderId="0" xfId="0" applyNumberFormat="1" applyFont="1" applyBorder="1" applyAlignment="1" applyProtection="1">
      <alignment horizontal="distributed" vertical="center"/>
      <protection hidden="1"/>
    </xf>
    <xf numFmtId="3" fontId="0" fillId="0" borderId="2" xfId="0" applyNumberFormat="1" applyFont="1" applyBorder="1" applyAlignment="1" applyProtection="1">
      <alignment horizontal="center" vertical="center"/>
      <protection hidden="1"/>
    </xf>
    <xf numFmtId="3" fontId="0" fillId="0" borderId="2" xfId="16" applyNumberFormat="1" applyFont="1" applyBorder="1" applyAlignment="1" applyProtection="1">
      <alignment horizontal="center" vertical="center"/>
      <protection hidden="1"/>
    </xf>
    <xf numFmtId="3" fontId="0" fillId="0" borderId="8" xfId="16" applyNumberFormat="1" applyFont="1" applyBorder="1" applyAlignment="1" applyProtection="1">
      <alignment horizontal="center" vertical="center"/>
      <protection hidden="1"/>
    </xf>
    <xf numFmtId="3" fontId="0" fillId="0" borderId="2" xfId="16" applyNumberFormat="1" applyBorder="1" applyAlignment="1" applyProtection="1">
      <alignment vertical="center"/>
      <protection hidden="1"/>
    </xf>
    <xf numFmtId="3" fontId="0" fillId="0" borderId="2" xfId="16" applyNumberFormat="1" applyFont="1" applyBorder="1" applyAlignment="1" applyProtection="1" quotePrefix="1">
      <alignment horizontal="right" vertical="center"/>
      <protection hidden="1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3" fontId="0" fillId="0" borderId="0" xfId="16" applyNumberFormat="1" applyFont="1" applyFill="1" applyBorder="1" applyAlignment="1" applyProtection="1">
      <alignment horizontal="center" vertical="center"/>
      <protection hidden="1"/>
    </xf>
    <xf numFmtId="3" fontId="0" fillId="0" borderId="6" xfId="16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vertical="center"/>
      <protection hidden="1"/>
    </xf>
    <xf numFmtId="38" fontId="0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distributed"/>
      <protection hidden="1"/>
    </xf>
    <xf numFmtId="37" fontId="0" fillId="0" borderId="6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 applyProtection="1">
      <alignment horizontal="distributed" vertical="center"/>
      <protection hidden="1"/>
    </xf>
    <xf numFmtId="37" fontId="0" fillId="0" borderId="6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horizontal="center" vertical="center"/>
      <protection hidden="1"/>
    </xf>
    <xf numFmtId="37" fontId="0" fillId="0" borderId="6" xfId="0" applyNumberFormat="1" applyFont="1" applyFill="1" applyBorder="1" applyAlignment="1">
      <alignment horizontal="center" vertical="center"/>
    </xf>
    <xf numFmtId="3" fontId="0" fillId="0" borderId="0" xfId="16" applyNumberFormat="1" applyFont="1" applyFill="1" applyBorder="1" applyAlignment="1" applyProtection="1">
      <alignment horizontal="center" vertical="center"/>
      <protection hidden="1"/>
    </xf>
    <xf numFmtId="3" fontId="0" fillId="0" borderId="6" xfId="16" applyNumberFormat="1" applyFont="1" applyFill="1" applyBorder="1" applyAlignment="1" applyProtection="1">
      <alignment horizontal="center" vertical="center"/>
      <protection hidden="1"/>
    </xf>
    <xf numFmtId="3" fontId="19" fillId="0" borderId="4" xfId="0" applyNumberFormat="1" applyFont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" vertical="center"/>
    </xf>
    <xf numFmtId="3" fontId="6" fillId="0" borderId="9" xfId="0" applyNumberFormat="1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 vertical="center" wrapText="1"/>
      <protection hidden="1"/>
    </xf>
    <xf numFmtId="3" fontId="0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6" fillId="0" borderId="12" xfId="16" applyNumberFormat="1" applyFont="1" applyBorder="1" applyAlignment="1">
      <alignment horizontal="center" vertical="center" wrapText="1"/>
    </xf>
    <xf numFmtId="3" fontId="0" fillId="0" borderId="11" xfId="16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0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" fillId="0" borderId="13" xfId="16" applyNumberFormat="1" applyFont="1" applyBorder="1" applyAlignment="1">
      <alignment horizontal="center" vertical="center" wrapText="1"/>
    </xf>
    <xf numFmtId="3" fontId="0" fillId="0" borderId="7" xfId="16" applyNumberFormat="1" applyFont="1" applyBorder="1" applyAlignment="1">
      <alignment horizontal="center" vertical="center" wrapText="1"/>
    </xf>
    <xf numFmtId="3" fontId="0" fillId="0" borderId="14" xfId="16" applyNumberFormat="1" applyFont="1" applyBorder="1" applyAlignment="1">
      <alignment horizontal="center" vertical="center" wrapText="1"/>
    </xf>
    <xf numFmtId="3" fontId="0" fillId="0" borderId="15" xfId="16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0" fillId="0" borderId="7" xfId="0" applyNumberFormat="1" applyFont="1" applyBorder="1" applyAlignment="1" applyProtection="1">
      <alignment horizontal="center" vertical="center" wrapText="1"/>
      <protection hidden="1"/>
    </xf>
    <xf numFmtId="3" fontId="0" fillId="0" borderId="14" xfId="0" applyNumberFormat="1" applyFont="1" applyBorder="1" applyAlignment="1" applyProtection="1">
      <alignment horizontal="center" vertical="center" wrapText="1"/>
      <protection hidden="1"/>
    </xf>
    <xf numFmtId="3" fontId="0" fillId="0" borderId="15" xfId="0" applyNumberFormat="1" applyFont="1" applyBorder="1" applyAlignment="1" applyProtection="1">
      <alignment horizontal="center" vertical="center" wrapText="1"/>
      <protection hidden="1"/>
    </xf>
    <xf numFmtId="3" fontId="0" fillId="0" borderId="19" xfId="0" applyNumberFormat="1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21" xfId="0" applyNumberFormat="1" applyFont="1" applyBorder="1" applyAlignment="1" applyProtection="1">
      <alignment horizontal="center" vertical="center" wrapText="1"/>
      <protection hidden="1"/>
    </xf>
    <xf numFmtId="3" fontId="0" fillId="0" borderId="1" xfId="0" applyNumberFormat="1" applyFont="1" applyBorder="1" applyAlignment="1" applyProtection="1">
      <alignment horizontal="center" vertical="center" wrapText="1"/>
      <protection hidden="1"/>
    </xf>
    <xf numFmtId="3" fontId="6" fillId="0" borderId="12" xfId="16" applyNumberFormat="1" applyFont="1" applyBorder="1" applyAlignment="1" applyProtection="1">
      <alignment horizontal="center" vertical="center" wrapText="1"/>
      <protection hidden="1"/>
    </xf>
    <xf numFmtId="3" fontId="0" fillId="0" borderId="11" xfId="16" applyNumberFormat="1" applyFont="1" applyBorder="1" applyAlignment="1" applyProtection="1">
      <alignment horizontal="center" vertical="center" wrapText="1"/>
      <protection hidden="1"/>
    </xf>
    <xf numFmtId="3" fontId="6" fillId="0" borderId="22" xfId="0" applyNumberFormat="1" applyFont="1" applyBorder="1" applyAlignment="1" applyProtection="1">
      <alignment horizontal="center" vertical="center"/>
      <protection hidden="1"/>
    </xf>
    <xf numFmtId="3" fontId="0" fillId="0" borderId="23" xfId="0" applyNumberFormat="1" applyFont="1" applyBorder="1" applyAlignment="1" applyProtection="1">
      <alignment horizontal="center" vertical="center"/>
      <protection hidden="1"/>
    </xf>
    <xf numFmtId="3" fontId="0" fillId="0" borderId="24" xfId="0" applyNumberFormat="1" applyFont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49" fontId="11" fillId="0" borderId="0" xfId="16" applyNumberFormat="1" applyFont="1" applyAlignment="1" applyProtection="1">
      <alignment horizontal="center" vertical="center"/>
      <protection hidden="1"/>
    </xf>
    <xf numFmtId="3" fontId="0" fillId="0" borderId="2" xfId="0" applyNumberFormat="1" applyBorder="1" applyAlignment="1" applyProtection="1">
      <alignment horizontal="right" vertical="center" wrapText="1"/>
      <protection hidden="1"/>
    </xf>
    <xf numFmtId="3" fontId="6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10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23" xfId="0" applyNumberFormat="1" applyFont="1" applyBorder="1" applyAlignment="1" applyProtection="1">
      <alignment horizontal="center" vertical="center"/>
      <protection hidden="1"/>
    </xf>
    <xf numFmtId="3" fontId="6" fillId="0" borderId="24" xfId="0" applyNumberFormat="1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7" xfId="16" applyNumberFormat="1" applyFont="1" applyBorder="1" applyAlignment="1">
      <alignment horizontal="center" vertical="center" wrapText="1"/>
    </xf>
    <xf numFmtId="3" fontId="6" fillId="0" borderId="14" xfId="16" applyNumberFormat="1" applyFont="1" applyBorder="1" applyAlignment="1">
      <alignment horizontal="center" vertical="center" wrapText="1"/>
    </xf>
    <xf numFmtId="3" fontId="6" fillId="0" borderId="15" xfId="16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3" fontId="11" fillId="0" borderId="0" xfId="16" applyNumberFormat="1" applyFont="1" applyAlignment="1" applyProtection="1">
      <alignment horizontal="center" vertical="center"/>
      <protection hidden="1"/>
    </xf>
    <xf numFmtId="3" fontId="6" fillId="0" borderId="11" xfId="16" applyNumberFormat="1" applyFont="1" applyBorder="1" applyAlignment="1" applyProtection="1">
      <alignment horizontal="center" vertical="center" wrapText="1"/>
      <protection hidden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1" xfId="16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 applyProtection="1">
      <alignment horizontal="center" vertical="center" wrapText="1"/>
      <protection hidden="1"/>
    </xf>
    <xf numFmtId="3" fontId="14" fillId="0" borderId="7" xfId="0" applyNumberFormat="1" applyFont="1" applyBorder="1" applyAlignment="1" applyProtection="1">
      <alignment horizontal="center" vertical="center" wrapText="1"/>
      <protection hidden="1"/>
    </xf>
    <xf numFmtId="3" fontId="14" fillId="0" borderId="14" xfId="0" applyNumberFormat="1" applyFont="1" applyBorder="1" applyAlignment="1" applyProtection="1">
      <alignment horizontal="center" vertical="center" wrapText="1"/>
      <protection hidden="1"/>
    </xf>
    <xf numFmtId="3" fontId="14" fillId="0" borderId="15" xfId="0" applyNumberFormat="1" applyFont="1" applyBorder="1" applyAlignment="1" applyProtection="1">
      <alignment horizontal="center" vertical="center" wrapText="1"/>
      <protection hidden="1"/>
    </xf>
    <xf numFmtId="3" fontId="16" fillId="0" borderId="13" xfId="0" applyNumberFormat="1" applyFont="1" applyBorder="1" applyAlignment="1" applyProtection="1">
      <alignment horizontal="center" vertical="center" wrapText="1"/>
      <protection hidden="1"/>
    </xf>
    <xf numFmtId="3" fontId="16" fillId="0" borderId="7" xfId="0" applyNumberFormat="1" applyFont="1" applyBorder="1" applyAlignment="1" applyProtection="1">
      <alignment horizontal="center" vertical="center" wrapText="1"/>
      <protection hidden="1"/>
    </xf>
    <xf numFmtId="3" fontId="16" fillId="0" borderId="14" xfId="0" applyNumberFormat="1" applyFont="1" applyBorder="1" applyAlignment="1" applyProtection="1">
      <alignment horizontal="center" vertical="center" wrapText="1"/>
      <protection hidden="1"/>
    </xf>
    <xf numFmtId="3" fontId="1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7" xfId="0" applyNumberFormat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0" xfId="0" applyNumberFormat="1" applyFont="1" applyBorder="1" applyAlignment="1" applyProtection="1">
      <alignment horizontal="left" vertical="top" wrapText="1"/>
      <protection hidden="1"/>
    </xf>
    <xf numFmtId="3" fontId="0" fillId="0" borderId="0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left" vertical="center"/>
      <protection hidden="1"/>
    </xf>
    <xf numFmtId="0" fontId="0" fillId="0" borderId="17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tabSelected="1" view="pageBreakPreview" zoomScaleSheetLayoutView="100" workbookViewId="0" topLeftCell="A1">
      <selection activeCell="H6" sqref="H6:I7"/>
    </sheetView>
  </sheetViews>
  <sheetFormatPr defaultColWidth="9.33203125" defaultRowHeight="19.5" customHeight="1"/>
  <cols>
    <col min="1" max="1" width="11.33203125" style="5" customWidth="1"/>
    <col min="2" max="2" width="3.33203125" style="39" customWidth="1"/>
    <col min="3" max="3" width="6.83203125" style="2" customWidth="1"/>
    <col min="4" max="4" width="7.83203125" style="2" customWidth="1"/>
    <col min="5" max="5" width="8.33203125" style="2" customWidth="1"/>
    <col min="6" max="9" width="7.83203125" style="3" customWidth="1"/>
    <col min="10" max="10" width="8.33203125" style="2" customWidth="1"/>
    <col min="11" max="11" width="7.83203125" style="2" customWidth="1"/>
    <col min="12" max="12" width="7.5" style="5" customWidth="1"/>
    <col min="13" max="13" width="7.5" style="2" customWidth="1"/>
    <col min="14" max="14" width="9" style="5" customWidth="1"/>
    <col min="15" max="15" width="7.66015625" style="2" customWidth="1"/>
    <col min="16" max="16" width="7.33203125" style="2" customWidth="1"/>
    <col min="17" max="17" width="7.66015625" style="2" customWidth="1"/>
    <col min="18" max="18" width="7.33203125" style="2" customWidth="1"/>
    <col min="19" max="19" width="7.83203125" style="2" customWidth="1"/>
    <col min="20" max="20" width="7.33203125" style="2" customWidth="1"/>
    <col min="21" max="21" width="8" style="2" customWidth="1"/>
    <col min="22" max="22" width="7.33203125" style="2" customWidth="1"/>
    <col min="23" max="23" width="7.66015625" style="2" customWidth="1"/>
    <col min="24" max="24" width="7.33203125" style="2" customWidth="1"/>
    <col min="25" max="25" width="6.83203125" style="2" customWidth="1"/>
    <col min="26" max="26" width="8" style="5" customWidth="1"/>
    <col min="27" max="16384" width="12.83203125" style="2" customWidth="1"/>
  </cols>
  <sheetData>
    <row r="1" spans="1:26" ht="18" customHeight="1">
      <c r="A1" s="24" t="s">
        <v>139</v>
      </c>
      <c r="L1" s="4"/>
      <c r="Z1" s="8" t="s">
        <v>140</v>
      </c>
    </row>
    <row r="2" spans="1:26" s="19" customFormat="1" ht="19.5" customHeight="1">
      <c r="A2" s="159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 t="s">
        <v>56</v>
      </c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9.5" customHeight="1">
      <c r="A3" s="159" t="s">
        <v>147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60" t="s">
        <v>60</v>
      </c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2" customHeight="1" thickBot="1">
      <c r="A4" s="24" t="s">
        <v>57</v>
      </c>
      <c r="C4" s="7"/>
      <c r="D4" s="7"/>
      <c r="Y4" s="161" t="s">
        <v>11</v>
      </c>
      <c r="Z4" s="161"/>
    </row>
    <row r="5" spans="1:26" s="51" customFormat="1" ht="19.5" customHeight="1">
      <c r="A5" s="127" t="s">
        <v>54</v>
      </c>
      <c r="B5" s="131" t="s">
        <v>24</v>
      </c>
      <c r="C5" s="132"/>
      <c r="D5" s="115" t="s">
        <v>25</v>
      </c>
      <c r="E5" s="156" t="s">
        <v>107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/>
      <c r="Z5" s="152" t="s">
        <v>26</v>
      </c>
    </row>
    <row r="6" spans="1:26" s="51" customFormat="1" ht="20.25" customHeight="1">
      <c r="A6" s="128"/>
      <c r="B6" s="133"/>
      <c r="C6" s="134"/>
      <c r="D6" s="116"/>
      <c r="E6" s="118" t="s">
        <v>27</v>
      </c>
      <c r="F6" s="121" t="s">
        <v>42</v>
      </c>
      <c r="G6" s="122"/>
      <c r="H6" s="137" t="s">
        <v>28</v>
      </c>
      <c r="I6" s="138"/>
      <c r="J6" s="141" t="s">
        <v>16</v>
      </c>
      <c r="K6" s="142"/>
      <c r="L6" s="142"/>
      <c r="M6" s="142"/>
      <c r="N6" s="143"/>
      <c r="O6" s="144" t="s">
        <v>29</v>
      </c>
      <c r="P6" s="145"/>
      <c r="Q6" s="144" t="s">
        <v>30</v>
      </c>
      <c r="R6" s="145"/>
      <c r="S6" s="144" t="s">
        <v>31</v>
      </c>
      <c r="T6" s="145"/>
      <c r="U6" s="144" t="s">
        <v>32</v>
      </c>
      <c r="V6" s="145"/>
      <c r="W6" s="144" t="s">
        <v>33</v>
      </c>
      <c r="X6" s="145"/>
      <c r="Y6" s="151" t="s">
        <v>34</v>
      </c>
      <c r="Z6" s="153"/>
    </row>
    <row r="7" spans="1:26" s="51" customFormat="1" ht="27.75" customHeight="1">
      <c r="A7" s="128"/>
      <c r="B7" s="133"/>
      <c r="C7" s="134"/>
      <c r="D7" s="116"/>
      <c r="E7" s="119"/>
      <c r="F7" s="123"/>
      <c r="G7" s="124"/>
      <c r="H7" s="139"/>
      <c r="I7" s="140"/>
      <c r="J7" s="141" t="s">
        <v>59</v>
      </c>
      <c r="K7" s="143"/>
      <c r="L7" s="148" t="s">
        <v>17</v>
      </c>
      <c r="M7" s="149"/>
      <c r="N7" s="150"/>
      <c r="O7" s="146"/>
      <c r="P7" s="147"/>
      <c r="Q7" s="146"/>
      <c r="R7" s="147"/>
      <c r="S7" s="146"/>
      <c r="T7" s="147"/>
      <c r="U7" s="146"/>
      <c r="V7" s="147"/>
      <c r="W7" s="146"/>
      <c r="X7" s="147"/>
      <c r="Y7" s="116"/>
      <c r="Z7" s="153"/>
    </row>
    <row r="8" spans="1:26" s="52" customFormat="1" ht="23.25" customHeight="1">
      <c r="A8" s="129" t="s">
        <v>55</v>
      </c>
      <c r="B8" s="133" t="s">
        <v>35</v>
      </c>
      <c r="C8" s="134"/>
      <c r="D8" s="116"/>
      <c r="E8" s="119"/>
      <c r="F8" s="125" t="s">
        <v>36</v>
      </c>
      <c r="G8" s="125" t="s">
        <v>37</v>
      </c>
      <c r="H8" s="125" t="s">
        <v>36</v>
      </c>
      <c r="I8" s="125" t="s">
        <v>37</v>
      </c>
      <c r="J8" s="125" t="s">
        <v>36</v>
      </c>
      <c r="K8" s="125" t="s">
        <v>37</v>
      </c>
      <c r="L8" s="141" t="s">
        <v>61</v>
      </c>
      <c r="M8" s="143"/>
      <c r="N8" s="41" t="s">
        <v>41</v>
      </c>
      <c r="O8" s="154" t="s">
        <v>36</v>
      </c>
      <c r="P8" s="154" t="s">
        <v>38</v>
      </c>
      <c r="Q8" s="154" t="s">
        <v>36</v>
      </c>
      <c r="R8" s="154" t="s">
        <v>38</v>
      </c>
      <c r="S8" s="154" t="s">
        <v>36</v>
      </c>
      <c r="T8" s="154" t="s">
        <v>38</v>
      </c>
      <c r="U8" s="154" t="s">
        <v>36</v>
      </c>
      <c r="V8" s="154" t="s">
        <v>38</v>
      </c>
      <c r="W8" s="154" t="s">
        <v>36</v>
      </c>
      <c r="X8" s="154" t="s">
        <v>38</v>
      </c>
      <c r="Y8" s="116"/>
      <c r="Z8" s="153"/>
    </row>
    <row r="9" spans="1:26" s="52" customFormat="1" ht="24" customHeight="1">
      <c r="A9" s="130"/>
      <c r="B9" s="135"/>
      <c r="C9" s="136"/>
      <c r="D9" s="117"/>
      <c r="E9" s="120"/>
      <c r="F9" s="126"/>
      <c r="G9" s="126"/>
      <c r="H9" s="126"/>
      <c r="I9" s="126"/>
      <c r="J9" s="126"/>
      <c r="K9" s="126"/>
      <c r="L9" s="42" t="s">
        <v>39</v>
      </c>
      <c r="M9" s="42" t="s">
        <v>40</v>
      </c>
      <c r="N9" s="43" t="s">
        <v>40</v>
      </c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17"/>
      <c r="Z9" s="146"/>
    </row>
    <row r="10" spans="1:26" ht="13.5" customHeight="1" hidden="1">
      <c r="A10" s="37" t="s">
        <v>12</v>
      </c>
      <c r="B10" s="67" t="s">
        <v>0</v>
      </c>
      <c r="C10" s="55" t="s">
        <v>4</v>
      </c>
      <c r="D10" s="26">
        <v>326739</v>
      </c>
      <c r="E10" s="27">
        <v>315250</v>
      </c>
      <c r="F10" s="28">
        <v>300</v>
      </c>
      <c r="G10" s="28">
        <v>145</v>
      </c>
      <c r="H10" s="28">
        <v>6473</v>
      </c>
      <c r="I10" s="28">
        <v>1862</v>
      </c>
      <c r="J10" s="28">
        <v>8620</v>
      </c>
      <c r="K10" s="28">
        <v>2299</v>
      </c>
      <c r="L10" s="28">
        <v>2765</v>
      </c>
      <c r="M10" s="28">
        <v>972</v>
      </c>
      <c r="N10" s="29">
        <v>208</v>
      </c>
      <c r="O10" s="28">
        <v>16788</v>
      </c>
      <c r="P10" s="28">
        <v>6412</v>
      </c>
      <c r="Q10" s="28">
        <v>45606</v>
      </c>
      <c r="R10" s="28">
        <v>16046</v>
      </c>
      <c r="S10" s="28">
        <v>63360</v>
      </c>
      <c r="T10" s="28">
        <v>26784</v>
      </c>
      <c r="U10" s="28">
        <v>1292</v>
      </c>
      <c r="V10" s="28">
        <v>631</v>
      </c>
      <c r="W10" s="28">
        <v>62488</v>
      </c>
      <c r="X10" s="28">
        <v>48768</v>
      </c>
      <c r="Y10" s="28">
        <v>3431</v>
      </c>
      <c r="Z10" s="28">
        <v>11489</v>
      </c>
    </row>
    <row r="11" spans="1:26" ht="13.5" customHeight="1" hidden="1">
      <c r="A11" s="45" t="s">
        <v>13</v>
      </c>
      <c r="B11" s="37" t="s">
        <v>1</v>
      </c>
      <c r="C11" s="53" t="s">
        <v>5</v>
      </c>
      <c r="D11" s="9">
        <v>174952</v>
      </c>
      <c r="E11" s="10">
        <v>171410</v>
      </c>
      <c r="F11" s="11">
        <v>231</v>
      </c>
      <c r="G11" s="11">
        <v>117</v>
      </c>
      <c r="H11" s="11">
        <v>4124</v>
      </c>
      <c r="I11" s="10">
        <v>1172</v>
      </c>
      <c r="J11" s="10">
        <v>5402</v>
      </c>
      <c r="K11" s="10">
        <v>1448</v>
      </c>
      <c r="L11" s="10">
        <v>1551</v>
      </c>
      <c r="M11" s="10">
        <v>573</v>
      </c>
      <c r="N11" s="10">
        <v>92</v>
      </c>
      <c r="O11" s="10">
        <v>9208</v>
      </c>
      <c r="P11" s="10">
        <v>3600</v>
      </c>
      <c r="Q11" s="10">
        <v>26201</v>
      </c>
      <c r="R11" s="10">
        <v>9085</v>
      </c>
      <c r="S11" s="10">
        <v>35202</v>
      </c>
      <c r="T11" s="10">
        <v>14850</v>
      </c>
      <c r="U11" s="11">
        <v>963</v>
      </c>
      <c r="V11" s="11">
        <v>465</v>
      </c>
      <c r="W11" s="10">
        <v>30972</v>
      </c>
      <c r="X11" s="10">
        <v>23903</v>
      </c>
      <c r="Y11" s="11">
        <v>2251</v>
      </c>
      <c r="Z11" s="10">
        <v>3542</v>
      </c>
    </row>
    <row r="12" spans="1:26" ht="13.5" customHeight="1" hidden="1">
      <c r="A12" s="46"/>
      <c r="B12" s="37" t="s">
        <v>2</v>
      </c>
      <c r="C12" s="54" t="s">
        <v>6</v>
      </c>
      <c r="D12" s="9">
        <v>151787</v>
      </c>
      <c r="E12" s="10">
        <v>143840</v>
      </c>
      <c r="F12" s="11">
        <v>69</v>
      </c>
      <c r="G12" s="11">
        <v>28</v>
      </c>
      <c r="H12" s="11">
        <v>2349</v>
      </c>
      <c r="I12" s="10">
        <v>690</v>
      </c>
      <c r="J12" s="5">
        <v>3218</v>
      </c>
      <c r="K12" s="5">
        <v>851</v>
      </c>
      <c r="L12" s="5">
        <v>1214</v>
      </c>
      <c r="M12" s="5">
        <v>399</v>
      </c>
      <c r="N12" s="5">
        <v>116</v>
      </c>
      <c r="O12" s="5">
        <v>7580</v>
      </c>
      <c r="P12" s="5">
        <v>2812</v>
      </c>
      <c r="Q12" s="5">
        <v>19405</v>
      </c>
      <c r="R12" s="5">
        <v>6961</v>
      </c>
      <c r="S12" s="5">
        <v>28158</v>
      </c>
      <c r="T12" s="5">
        <v>11934</v>
      </c>
      <c r="U12" s="11">
        <v>329</v>
      </c>
      <c r="V12" s="11">
        <v>166</v>
      </c>
      <c r="W12" s="5">
        <v>31516</v>
      </c>
      <c r="X12" s="5">
        <v>24865</v>
      </c>
      <c r="Y12" s="11">
        <v>1180</v>
      </c>
      <c r="Z12" s="5">
        <v>7947</v>
      </c>
    </row>
    <row r="13" spans="1:26" ht="3.75" customHeight="1" hidden="1">
      <c r="A13" s="46"/>
      <c r="B13" s="46"/>
      <c r="C13" s="54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3.5" customHeight="1" hidden="1">
      <c r="A14" s="37" t="s">
        <v>14</v>
      </c>
      <c r="B14" s="67" t="s">
        <v>0</v>
      </c>
      <c r="C14" s="55" t="s">
        <v>4</v>
      </c>
      <c r="D14" s="26">
        <v>281398</v>
      </c>
      <c r="E14" s="27">
        <v>271707</v>
      </c>
      <c r="F14" s="28">
        <v>723</v>
      </c>
      <c r="G14" s="28">
        <v>358</v>
      </c>
      <c r="H14" s="28">
        <v>7135</v>
      </c>
      <c r="I14" s="28">
        <v>3280</v>
      </c>
      <c r="J14" s="28">
        <v>10004</v>
      </c>
      <c r="K14" s="28">
        <v>3903</v>
      </c>
      <c r="L14" s="28">
        <v>2753</v>
      </c>
      <c r="M14" s="28">
        <v>991</v>
      </c>
      <c r="N14" s="29">
        <v>191</v>
      </c>
      <c r="O14" s="28">
        <v>14391</v>
      </c>
      <c r="P14" s="28">
        <v>7323</v>
      </c>
      <c r="Q14" s="28">
        <v>39559</v>
      </c>
      <c r="R14" s="28">
        <v>20080</v>
      </c>
      <c r="S14" s="28">
        <v>45120</v>
      </c>
      <c r="T14" s="28">
        <v>27240</v>
      </c>
      <c r="U14" s="28">
        <v>840</v>
      </c>
      <c r="V14" s="28">
        <v>495</v>
      </c>
      <c r="W14" s="28">
        <v>61889</v>
      </c>
      <c r="X14" s="28">
        <v>23134</v>
      </c>
      <c r="Y14" s="28">
        <v>2298</v>
      </c>
      <c r="Z14" s="28">
        <v>9691</v>
      </c>
    </row>
    <row r="15" spans="1:26" ht="13.5" customHeight="1" hidden="1">
      <c r="A15" s="77" t="s">
        <v>62</v>
      </c>
      <c r="B15" s="37" t="s">
        <v>1</v>
      </c>
      <c r="C15" s="53" t="s">
        <v>5</v>
      </c>
      <c r="D15" s="30">
        <v>151252</v>
      </c>
      <c r="E15" s="31">
        <v>148635</v>
      </c>
      <c r="F15" s="32">
        <v>515</v>
      </c>
      <c r="G15" s="32">
        <v>251</v>
      </c>
      <c r="H15" s="32">
        <v>4475</v>
      </c>
      <c r="I15" s="31">
        <v>1874</v>
      </c>
      <c r="J15" s="31">
        <v>6049</v>
      </c>
      <c r="K15" s="31">
        <v>2233</v>
      </c>
      <c r="L15" s="31">
        <v>1533</v>
      </c>
      <c r="M15" s="31">
        <v>582</v>
      </c>
      <c r="N15" s="31">
        <v>78</v>
      </c>
      <c r="O15" s="31">
        <v>7742</v>
      </c>
      <c r="P15" s="31">
        <v>4044</v>
      </c>
      <c r="Q15" s="31">
        <v>22937</v>
      </c>
      <c r="R15" s="31">
        <v>11606</v>
      </c>
      <c r="S15" s="31">
        <v>25673</v>
      </c>
      <c r="T15" s="31">
        <v>15689</v>
      </c>
      <c r="U15" s="32">
        <v>630</v>
      </c>
      <c r="V15" s="32">
        <v>374</v>
      </c>
      <c r="W15" s="31">
        <v>30135</v>
      </c>
      <c r="X15" s="31">
        <v>10410</v>
      </c>
      <c r="Y15" s="32">
        <v>1805</v>
      </c>
      <c r="Z15" s="31">
        <v>2617</v>
      </c>
    </row>
    <row r="16" spans="1:26" ht="13.5" customHeight="1" hidden="1">
      <c r="A16" s="46"/>
      <c r="B16" s="37" t="s">
        <v>2</v>
      </c>
      <c r="C16" s="54" t="s">
        <v>6</v>
      </c>
      <c r="D16" s="9">
        <v>130146</v>
      </c>
      <c r="E16" s="10">
        <v>123072</v>
      </c>
      <c r="F16" s="11">
        <v>208</v>
      </c>
      <c r="G16" s="11">
        <v>107</v>
      </c>
      <c r="H16" s="11">
        <v>2660</v>
      </c>
      <c r="I16" s="10">
        <v>1406</v>
      </c>
      <c r="J16" s="5">
        <v>3955</v>
      </c>
      <c r="K16" s="5">
        <v>1670</v>
      </c>
      <c r="L16" s="5">
        <v>1220</v>
      </c>
      <c r="M16" s="5">
        <v>409</v>
      </c>
      <c r="N16" s="5">
        <v>113</v>
      </c>
      <c r="O16" s="5">
        <v>6649</v>
      </c>
      <c r="P16" s="5">
        <v>3279</v>
      </c>
      <c r="Q16" s="5">
        <v>16622</v>
      </c>
      <c r="R16" s="5">
        <v>8474</v>
      </c>
      <c r="S16" s="5">
        <v>19447</v>
      </c>
      <c r="T16" s="5">
        <v>11551</v>
      </c>
      <c r="U16" s="11">
        <v>210</v>
      </c>
      <c r="V16" s="11">
        <v>121</v>
      </c>
      <c r="W16" s="5">
        <v>31754</v>
      </c>
      <c r="X16" s="5">
        <v>12724</v>
      </c>
      <c r="Y16" s="11">
        <v>493</v>
      </c>
      <c r="Z16" s="5">
        <v>7074</v>
      </c>
    </row>
    <row r="17" spans="1:26" ht="13.5" customHeight="1" hidden="1">
      <c r="A17" s="37" t="s">
        <v>76</v>
      </c>
      <c r="B17" s="37" t="s">
        <v>0</v>
      </c>
      <c r="C17" s="54" t="s">
        <v>4</v>
      </c>
      <c r="D17" s="9">
        <v>282329</v>
      </c>
      <c r="E17" s="10">
        <v>273204</v>
      </c>
      <c r="F17" s="11">
        <v>909</v>
      </c>
      <c r="G17" s="11">
        <v>319</v>
      </c>
      <c r="H17" s="11">
        <v>7873</v>
      </c>
      <c r="I17" s="10">
        <v>3311</v>
      </c>
      <c r="J17" s="5">
        <v>11258</v>
      </c>
      <c r="K17" s="5">
        <v>3852</v>
      </c>
      <c r="L17" s="5">
        <v>2920</v>
      </c>
      <c r="M17" s="5">
        <v>936</v>
      </c>
      <c r="N17" s="5">
        <v>200</v>
      </c>
      <c r="O17" s="5">
        <v>15164</v>
      </c>
      <c r="P17" s="5">
        <v>6180</v>
      </c>
      <c r="Q17" s="5">
        <v>42068</v>
      </c>
      <c r="R17" s="5">
        <v>15968</v>
      </c>
      <c r="S17" s="5">
        <v>46621</v>
      </c>
      <c r="T17" s="5">
        <v>26607</v>
      </c>
      <c r="U17" s="11">
        <v>843</v>
      </c>
      <c r="V17" s="11">
        <v>488</v>
      </c>
      <c r="W17" s="5">
        <v>58915</v>
      </c>
      <c r="X17" s="5">
        <v>26612</v>
      </c>
      <c r="Y17" s="11">
        <v>2160</v>
      </c>
      <c r="Z17" s="5">
        <v>9125</v>
      </c>
    </row>
    <row r="18" spans="1:26" ht="13.5" customHeight="1" hidden="1">
      <c r="A18" s="46" t="s">
        <v>64</v>
      </c>
      <c r="B18" s="37" t="s">
        <v>1</v>
      </c>
      <c r="C18" s="54" t="s">
        <v>5</v>
      </c>
      <c r="D18" s="9">
        <v>151290</v>
      </c>
      <c r="E18" s="10">
        <v>148905</v>
      </c>
      <c r="F18" s="11">
        <v>636</v>
      </c>
      <c r="G18" s="11">
        <v>217</v>
      </c>
      <c r="H18" s="11">
        <v>4810</v>
      </c>
      <c r="I18" s="10">
        <v>1879</v>
      </c>
      <c r="J18" s="5">
        <v>6613</v>
      </c>
      <c r="K18" s="5">
        <v>2235</v>
      </c>
      <c r="L18" s="5">
        <v>1601</v>
      </c>
      <c r="M18" s="5">
        <v>554</v>
      </c>
      <c r="N18" s="5">
        <v>85</v>
      </c>
      <c r="O18" s="5">
        <v>8122</v>
      </c>
      <c r="P18" s="5">
        <v>3452</v>
      </c>
      <c r="Q18" s="5">
        <v>24251</v>
      </c>
      <c r="R18" s="5">
        <v>9482</v>
      </c>
      <c r="S18" s="5">
        <v>25914</v>
      </c>
      <c r="T18" s="5">
        <v>15426</v>
      </c>
      <c r="U18" s="11">
        <v>624</v>
      </c>
      <c r="V18" s="11">
        <v>367</v>
      </c>
      <c r="W18" s="5">
        <v>28689</v>
      </c>
      <c r="X18" s="5">
        <v>12277</v>
      </c>
      <c r="Y18" s="11">
        <v>1671</v>
      </c>
      <c r="Z18" s="5">
        <v>2385</v>
      </c>
    </row>
    <row r="19" spans="1:26" ht="13.5" customHeight="1" hidden="1">
      <c r="A19" s="46"/>
      <c r="B19" s="37" t="s">
        <v>2</v>
      </c>
      <c r="C19" s="54" t="s">
        <v>6</v>
      </c>
      <c r="D19" s="9">
        <v>131039</v>
      </c>
      <c r="E19" s="10">
        <v>124299</v>
      </c>
      <c r="F19" s="11">
        <v>273</v>
      </c>
      <c r="G19" s="11">
        <v>102</v>
      </c>
      <c r="H19" s="11">
        <v>3063</v>
      </c>
      <c r="I19" s="10">
        <v>1432</v>
      </c>
      <c r="J19" s="5">
        <v>4645</v>
      </c>
      <c r="K19" s="5">
        <v>1617</v>
      </c>
      <c r="L19" s="5">
        <v>1319</v>
      </c>
      <c r="M19" s="5">
        <v>382</v>
      </c>
      <c r="N19" s="5">
        <v>115</v>
      </c>
      <c r="O19" s="5">
        <v>7042</v>
      </c>
      <c r="P19" s="5">
        <v>2728</v>
      </c>
      <c r="Q19" s="5">
        <v>17817</v>
      </c>
      <c r="R19" s="5">
        <v>6486</v>
      </c>
      <c r="S19" s="5">
        <v>20707</v>
      </c>
      <c r="T19" s="5">
        <v>11181</v>
      </c>
      <c r="U19" s="11">
        <v>219</v>
      </c>
      <c r="V19" s="11">
        <v>121</v>
      </c>
      <c r="W19" s="5">
        <v>30226</v>
      </c>
      <c r="X19" s="5">
        <v>14335</v>
      </c>
      <c r="Y19" s="11">
        <v>489</v>
      </c>
      <c r="Z19" s="5">
        <v>6740</v>
      </c>
    </row>
    <row r="20" spans="1:26" ht="3.75" customHeight="1" hidden="1">
      <c r="A20" s="46"/>
      <c r="B20" s="46"/>
      <c r="C20" s="54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3.5" customHeight="1" hidden="1">
      <c r="A21" s="37" t="s">
        <v>77</v>
      </c>
      <c r="B21" s="67" t="s">
        <v>0</v>
      </c>
      <c r="C21" s="55" t="s">
        <v>4</v>
      </c>
      <c r="D21" s="26">
        <v>282997</v>
      </c>
      <c r="E21" s="27">
        <v>274490</v>
      </c>
      <c r="F21" s="28">
        <v>1173</v>
      </c>
      <c r="G21" s="28">
        <v>315</v>
      </c>
      <c r="H21" s="28">
        <v>8941</v>
      </c>
      <c r="I21" s="28">
        <v>3290</v>
      </c>
      <c r="J21" s="28">
        <v>13021</v>
      </c>
      <c r="K21" s="28">
        <v>3782</v>
      </c>
      <c r="L21" s="28">
        <v>3136</v>
      </c>
      <c r="M21" s="28">
        <v>896</v>
      </c>
      <c r="N21" s="29">
        <v>225</v>
      </c>
      <c r="O21" s="28">
        <v>16020</v>
      </c>
      <c r="P21" s="28">
        <v>5633</v>
      </c>
      <c r="Q21" s="28">
        <v>47502</v>
      </c>
      <c r="R21" s="28">
        <v>15148</v>
      </c>
      <c r="S21" s="28">
        <v>60223</v>
      </c>
      <c r="T21" s="28">
        <v>14648</v>
      </c>
      <c r="U21" s="28">
        <v>886</v>
      </c>
      <c r="V21" s="28">
        <v>490</v>
      </c>
      <c r="W21" s="28">
        <v>57070</v>
      </c>
      <c r="X21" s="28">
        <v>20074</v>
      </c>
      <c r="Y21" s="28">
        <v>2017</v>
      </c>
      <c r="Z21" s="28">
        <v>8507</v>
      </c>
    </row>
    <row r="22" spans="1:26" ht="13.5" customHeight="1" hidden="1">
      <c r="A22" s="77" t="s">
        <v>65</v>
      </c>
      <c r="B22" s="37" t="s">
        <v>1</v>
      </c>
      <c r="C22" s="53" t="s">
        <v>5</v>
      </c>
      <c r="D22" s="9">
        <v>151149</v>
      </c>
      <c r="E22" s="10">
        <v>148978</v>
      </c>
      <c r="F22" s="11">
        <v>810</v>
      </c>
      <c r="G22" s="11">
        <v>204</v>
      </c>
      <c r="H22" s="11">
        <v>5323</v>
      </c>
      <c r="I22" s="10">
        <v>1813</v>
      </c>
      <c r="J22" s="10">
        <v>7492</v>
      </c>
      <c r="K22" s="10">
        <v>2173</v>
      </c>
      <c r="L22" s="10">
        <v>1686</v>
      </c>
      <c r="M22" s="10">
        <v>526</v>
      </c>
      <c r="N22" s="10">
        <v>94</v>
      </c>
      <c r="O22" s="10">
        <v>8703</v>
      </c>
      <c r="P22" s="10">
        <v>3102</v>
      </c>
      <c r="Q22" s="10">
        <v>27074</v>
      </c>
      <c r="R22" s="10">
        <v>8980</v>
      </c>
      <c r="S22" s="10">
        <v>32934</v>
      </c>
      <c r="T22" s="10">
        <v>9014</v>
      </c>
      <c r="U22" s="11">
        <v>651</v>
      </c>
      <c r="V22" s="11">
        <v>367</v>
      </c>
      <c r="W22" s="10">
        <v>27607</v>
      </c>
      <c r="X22" s="10">
        <v>8888</v>
      </c>
      <c r="Y22" s="11">
        <v>1537</v>
      </c>
      <c r="Z22" s="10">
        <v>2171</v>
      </c>
    </row>
    <row r="23" spans="1:26" ht="13.5" customHeight="1" hidden="1">
      <c r="A23" s="46"/>
      <c r="B23" s="37" t="s">
        <v>2</v>
      </c>
      <c r="C23" s="54" t="s">
        <v>6</v>
      </c>
      <c r="D23" s="9">
        <v>131848</v>
      </c>
      <c r="E23" s="10">
        <v>125512</v>
      </c>
      <c r="F23" s="11">
        <v>363</v>
      </c>
      <c r="G23" s="11">
        <v>111</v>
      </c>
      <c r="H23" s="11">
        <v>3618</v>
      </c>
      <c r="I23" s="10">
        <v>1477</v>
      </c>
      <c r="J23" s="5">
        <v>5529</v>
      </c>
      <c r="K23" s="5">
        <v>1609</v>
      </c>
      <c r="L23" s="5">
        <v>1450</v>
      </c>
      <c r="M23" s="5">
        <v>370</v>
      </c>
      <c r="N23" s="5">
        <v>131</v>
      </c>
      <c r="O23" s="5">
        <v>7317</v>
      </c>
      <c r="P23" s="5">
        <v>2531</v>
      </c>
      <c r="Q23" s="5">
        <v>20428</v>
      </c>
      <c r="R23" s="5">
        <v>6168</v>
      </c>
      <c r="S23" s="5">
        <v>27289</v>
      </c>
      <c r="T23" s="5">
        <v>5634</v>
      </c>
      <c r="U23" s="11">
        <v>235</v>
      </c>
      <c r="V23" s="11">
        <v>123</v>
      </c>
      <c r="W23" s="5">
        <v>29463</v>
      </c>
      <c r="X23" s="5">
        <v>11186</v>
      </c>
      <c r="Y23" s="11">
        <v>480</v>
      </c>
      <c r="Z23" s="5">
        <v>6336</v>
      </c>
    </row>
    <row r="24" spans="1:26" ht="3.75" customHeight="1" hidden="1">
      <c r="A24" s="46"/>
      <c r="B24" s="46"/>
      <c r="C24" s="54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 hidden="1">
      <c r="A25" s="37" t="s">
        <v>78</v>
      </c>
      <c r="B25" s="67" t="s">
        <v>0</v>
      </c>
      <c r="C25" s="55" t="s">
        <v>4</v>
      </c>
      <c r="D25" s="26">
        <v>282681</v>
      </c>
      <c r="E25" s="27">
        <v>274996</v>
      </c>
      <c r="F25" s="28">
        <v>1433</v>
      </c>
      <c r="G25" s="28">
        <v>483</v>
      </c>
      <c r="H25" s="28">
        <v>10060</v>
      </c>
      <c r="I25" s="28">
        <v>4188</v>
      </c>
      <c r="J25" s="28">
        <v>15046</v>
      </c>
      <c r="K25" s="28">
        <v>4277</v>
      </c>
      <c r="L25" s="28">
        <v>3331</v>
      </c>
      <c r="M25" s="28">
        <v>793</v>
      </c>
      <c r="N25" s="29">
        <v>317</v>
      </c>
      <c r="O25" s="28">
        <v>16107</v>
      </c>
      <c r="P25" s="28">
        <v>5766</v>
      </c>
      <c r="Q25" s="28">
        <v>49313</v>
      </c>
      <c r="R25" s="28">
        <v>15866</v>
      </c>
      <c r="S25" s="28">
        <v>55139</v>
      </c>
      <c r="T25" s="28">
        <v>13099</v>
      </c>
      <c r="U25" s="28">
        <v>947</v>
      </c>
      <c r="V25" s="28">
        <v>502</v>
      </c>
      <c r="W25" s="28">
        <v>56060</v>
      </c>
      <c r="X25" s="28">
        <v>20371</v>
      </c>
      <c r="Y25" s="28">
        <v>1898</v>
      </c>
      <c r="Z25" s="28">
        <v>7685</v>
      </c>
    </row>
    <row r="26" spans="1:26" ht="13.5" customHeight="1" hidden="1">
      <c r="A26" s="77" t="s">
        <v>66</v>
      </c>
      <c r="B26" s="37" t="s">
        <v>1</v>
      </c>
      <c r="C26" s="53" t="s">
        <v>5</v>
      </c>
      <c r="D26" s="9">
        <v>150592</v>
      </c>
      <c r="E26" s="10">
        <v>148685</v>
      </c>
      <c r="F26" s="11">
        <v>995</v>
      </c>
      <c r="G26" s="11">
        <v>301</v>
      </c>
      <c r="H26" s="11">
        <v>5782</v>
      </c>
      <c r="I26" s="10">
        <v>2264</v>
      </c>
      <c r="J26" s="10">
        <v>8380</v>
      </c>
      <c r="K26" s="10">
        <v>2424</v>
      </c>
      <c r="L26" s="10">
        <v>1764</v>
      </c>
      <c r="M26" s="10">
        <v>461</v>
      </c>
      <c r="N26" s="10">
        <v>121</v>
      </c>
      <c r="O26" s="10">
        <v>8697</v>
      </c>
      <c r="P26" s="10">
        <v>3213</v>
      </c>
      <c r="Q26" s="10">
        <v>27925</v>
      </c>
      <c r="R26" s="10">
        <v>9262</v>
      </c>
      <c r="S26" s="10">
        <v>30516</v>
      </c>
      <c r="T26" s="10">
        <v>8144</v>
      </c>
      <c r="U26" s="11">
        <v>685</v>
      </c>
      <c r="V26" s="11">
        <v>374</v>
      </c>
      <c r="W26" s="10">
        <v>26911</v>
      </c>
      <c r="X26" s="10">
        <v>9050</v>
      </c>
      <c r="Y26" s="11">
        <v>1416</v>
      </c>
      <c r="Z26" s="10">
        <v>1907</v>
      </c>
    </row>
    <row r="27" spans="1:26" ht="13.5" customHeight="1" hidden="1">
      <c r="A27" s="46"/>
      <c r="B27" s="37" t="s">
        <v>2</v>
      </c>
      <c r="C27" s="54" t="s">
        <v>6</v>
      </c>
      <c r="D27" s="9">
        <v>132089</v>
      </c>
      <c r="E27" s="10">
        <v>126311</v>
      </c>
      <c r="F27" s="11">
        <v>438</v>
      </c>
      <c r="G27" s="11">
        <v>182</v>
      </c>
      <c r="H27" s="11">
        <v>4278</v>
      </c>
      <c r="I27" s="10">
        <v>1924</v>
      </c>
      <c r="J27" s="5">
        <v>6666</v>
      </c>
      <c r="K27" s="5">
        <v>1853</v>
      </c>
      <c r="L27" s="5">
        <v>1567</v>
      </c>
      <c r="M27" s="5">
        <v>332</v>
      </c>
      <c r="N27" s="5">
        <v>196</v>
      </c>
      <c r="O27" s="5">
        <v>7410</v>
      </c>
      <c r="P27" s="5">
        <v>2553</v>
      </c>
      <c r="Q27" s="5">
        <v>21388</v>
      </c>
      <c r="R27" s="5">
        <v>6604</v>
      </c>
      <c r="S27" s="5">
        <v>24623</v>
      </c>
      <c r="T27" s="5">
        <v>4955</v>
      </c>
      <c r="U27" s="11">
        <v>262</v>
      </c>
      <c r="V27" s="11">
        <v>128</v>
      </c>
      <c r="W27" s="5">
        <v>29149</v>
      </c>
      <c r="X27" s="5">
        <v>11321</v>
      </c>
      <c r="Y27" s="11">
        <v>482</v>
      </c>
      <c r="Z27" s="5">
        <v>5778</v>
      </c>
    </row>
    <row r="28" spans="1:26" ht="3.75" customHeight="1" hidden="1">
      <c r="A28" s="47"/>
      <c r="B28" s="68"/>
      <c r="C28" s="56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customHeight="1" hidden="1">
      <c r="A29" s="37" t="s">
        <v>79</v>
      </c>
      <c r="B29" s="67" t="s">
        <v>0</v>
      </c>
      <c r="C29" s="55" t="s">
        <v>4</v>
      </c>
      <c r="D29" s="26">
        <v>282911</v>
      </c>
      <c r="E29" s="27">
        <v>275636</v>
      </c>
      <c r="F29" s="28">
        <v>1688</v>
      </c>
      <c r="G29" s="28">
        <v>614</v>
      </c>
      <c r="H29" s="28">
        <v>11123</v>
      </c>
      <c r="I29" s="28">
        <v>5779</v>
      </c>
      <c r="J29" s="28">
        <v>16795</v>
      </c>
      <c r="K29" s="28">
        <v>5335</v>
      </c>
      <c r="L29" s="28">
        <v>3504</v>
      </c>
      <c r="M29" s="28">
        <v>748</v>
      </c>
      <c r="N29" s="29">
        <v>464</v>
      </c>
      <c r="O29" s="28">
        <v>16154</v>
      </c>
      <c r="P29" s="28">
        <v>6006</v>
      </c>
      <c r="Q29" s="28">
        <v>51604</v>
      </c>
      <c r="R29" s="28">
        <v>17921</v>
      </c>
      <c r="S29" s="28">
        <v>48395</v>
      </c>
      <c r="T29" s="28">
        <v>12076</v>
      </c>
      <c r="U29" s="28">
        <v>989</v>
      </c>
      <c r="V29" s="28">
        <v>516</v>
      </c>
      <c r="W29" s="28">
        <v>54794</v>
      </c>
      <c r="X29" s="28">
        <v>19372</v>
      </c>
      <c r="Y29" s="28">
        <v>1759</v>
      </c>
      <c r="Z29" s="28">
        <v>7275</v>
      </c>
    </row>
    <row r="30" spans="1:26" ht="13.5" customHeight="1" hidden="1">
      <c r="A30" s="77" t="s">
        <v>67</v>
      </c>
      <c r="B30" s="37" t="s">
        <v>1</v>
      </c>
      <c r="C30" s="53" t="s">
        <v>5</v>
      </c>
      <c r="D30" s="9">
        <v>150167</v>
      </c>
      <c r="E30" s="10">
        <v>148398</v>
      </c>
      <c r="F30" s="11">
        <v>1153</v>
      </c>
      <c r="G30" s="11">
        <v>382</v>
      </c>
      <c r="H30" s="11">
        <v>6292</v>
      </c>
      <c r="I30" s="10">
        <v>3030</v>
      </c>
      <c r="J30" s="10">
        <v>9200</v>
      </c>
      <c r="K30" s="10">
        <v>2945</v>
      </c>
      <c r="L30" s="10">
        <v>1782</v>
      </c>
      <c r="M30" s="10">
        <v>435</v>
      </c>
      <c r="N30" s="10">
        <v>130</v>
      </c>
      <c r="O30" s="10">
        <v>8668</v>
      </c>
      <c r="P30" s="10">
        <v>3130</v>
      </c>
      <c r="Q30" s="10">
        <v>29203</v>
      </c>
      <c r="R30" s="10">
        <v>10444</v>
      </c>
      <c r="S30" s="10">
        <v>27106</v>
      </c>
      <c r="T30" s="10">
        <v>7532</v>
      </c>
      <c r="U30" s="11">
        <v>705</v>
      </c>
      <c r="V30" s="11">
        <v>379</v>
      </c>
      <c r="W30" s="10">
        <v>26074</v>
      </c>
      <c r="X30" s="10">
        <v>8521</v>
      </c>
      <c r="Y30" s="11">
        <v>1287</v>
      </c>
      <c r="Z30" s="10">
        <v>1769</v>
      </c>
    </row>
    <row r="31" spans="1:26" ht="13.5" customHeight="1" hidden="1">
      <c r="A31" s="48"/>
      <c r="B31" s="37" t="s">
        <v>2</v>
      </c>
      <c r="C31" s="54" t="s">
        <v>6</v>
      </c>
      <c r="D31" s="9">
        <v>132744</v>
      </c>
      <c r="E31" s="10">
        <v>127238</v>
      </c>
      <c r="F31" s="11">
        <v>535</v>
      </c>
      <c r="G31" s="11">
        <v>232</v>
      </c>
      <c r="H31" s="11">
        <v>4831</v>
      </c>
      <c r="I31" s="10">
        <v>2749</v>
      </c>
      <c r="J31" s="5">
        <v>7595</v>
      </c>
      <c r="K31" s="5">
        <v>2390</v>
      </c>
      <c r="L31" s="5">
        <v>1722</v>
      </c>
      <c r="M31" s="5">
        <v>313</v>
      </c>
      <c r="N31" s="5">
        <v>334</v>
      </c>
      <c r="O31" s="5">
        <v>7486</v>
      </c>
      <c r="P31" s="5">
        <v>2876</v>
      </c>
      <c r="Q31" s="5">
        <v>22401</v>
      </c>
      <c r="R31" s="5">
        <v>7477</v>
      </c>
      <c r="S31" s="5">
        <v>21289</v>
      </c>
      <c r="T31" s="5">
        <v>4544</v>
      </c>
      <c r="U31" s="11">
        <v>284</v>
      </c>
      <c r="V31" s="11">
        <v>137</v>
      </c>
      <c r="W31" s="5">
        <v>28720</v>
      </c>
      <c r="X31" s="5">
        <v>10851</v>
      </c>
      <c r="Y31" s="11">
        <v>472</v>
      </c>
      <c r="Z31" s="5">
        <v>5506</v>
      </c>
    </row>
    <row r="32" spans="1:26" ht="3.75" customHeight="1" hidden="1">
      <c r="A32" s="48"/>
      <c r="B32" s="66"/>
      <c r="C32" s="54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>
      <c r="A33" s="37" t="s">
        <v>80</v>
      </c>
      <c r="B33" s="67" t="s">
        <v>0</v>
      </c>
      <c r="C33" s="55" t="s">
        <v>4</v>
      </c>
      <c r="D33" s="26">
        <v>282961</v>
      </c>
      <c r="E33" s="27">
        <v>276161</v>
      </c>
      <c r="F33" s="28">
        <v>2085</v>
      </c>
      <c r="G33" s="28">
        <v>1002</v>
      </c>
      <c r="H33" s="28">
        <v>12749</v>
      </c>
      <c r="I33" s="28">
        <v>8548</v>
      </c>
      <c r="J33" s="28">
        <v>18531</v>
      </c>
      <c r="K33" s="28">
        <v>6066</v>
      </c>
      <c r="L33" s="28">
        <v>3583</v>
      </c>
      <c r="M33" s="28">
        <v>662</v>
      </c>
      <c r="N33" s="29">
        <v>563</v>
      </c>
      <c r="O33" s="28">
        <v>14804</v>
      </c>
      <c r="P33" s="28">
        <v>6921</v>
      </c>
      <c r="Q33" s="28">
        <v>51546</v>
      </c>
      <c r="R33" s="28">
        <v>18514</v>
      </c>
      <c r="S33" s="28">
        <v>43355</v>
      </c>
      <c r="T33" s="28">
        <v>11426</v>
      </c>
      <c r="U33" s="28">
        <v>1147</v>
      </c>
      <c r="V33" s="28">
        <v>568</v>
      </c>
      <c r="W33" s="28">
        <v>53668</v>
      </c>
      <c r="X33" s="28">
        <v>18760</v>
      </c>
      <c r="Y33" s="28">
        <v>1663</v>
      </c>
      <c r="Z33" s="28">
        <v>6800</v>
      </c>
    </row>
    <row r="34" spans="1:26" ht="13.5" customHeight="1">
      <c r="A34" s="77" t="s">
        <v>68</v>
      </c>
      <c r="B34" s="37" t="s">
        <v>1</v>
      </c>
      <c r="C34" s="53" t="s">
        <v>5</v>
      </c>
      <c r="D34" s="9">
        <v>149813</v>
      </c>
      <c r="E34" s="10">
        <v>148214</v>
      </c>
      <c r="F34" s="10">
        <v>1419</v>
      </c>
      <c r="G34" s="10">
        <v>623</v>
      </c>
      <c r="H34" s="10">
        <v>7035</v>
      </c>
      <c r="I34" s="10">
        <v>4306</v>
      </c>
      <c r="J34" s="10">
        <v>9965</v>
      </c>
      <c r="K34" s="10">
        <v>3401</v>
      </c>
      <c r="L34" s="10">
        <v>1791</v>
      </c>
      <c r="M34" s="10">
        <v>390</v>
      </c>
      <c r="N34" s="10">
        <v>136</v>
      </c>
      <c r="O34" s="10">
        <v>8045</v>
      </c>
      <c r="P34" s="10">
        <v>3625</v>
      </c>
      <c r="Q34" s="10">
        <v>29367</v>
      </c>
      <c r="R34" s="10">
        <v>10799</v>
      </c>
      <c r="S34" s="10">
        <v>24318</v>
      </c>
      <c r="T34" s="10">
        <v>7149</v>
      </c>
      <c r="U34" s="10">
        <v>790</v>
      </c>
      <c r="V34" s="10">
        <v>408</v>
      </c>
      <c r="W34" s="10">
        <v>25316</v>
      </c>
      <c r="X34" s="10">
        <v>8161</v>
      </c>
      <c r="Y34" s="10">
        <v>1170</v>
      </c>
      <c r="Z34" s="10">
        <v>1599</v>
      </c>
    </row>
    <row r="35" spans="1:26" ht="13.5" customHeight="1">
      <c r="A35" s="48"/>
      <c r="B35" s="37" t="s">
        <v>2</v>
      </c>
      <c r="C35" s="54" t="s">
        <v>6</v>
      </c>
      <c r="D35" s="9">
        <v>133148</v>
      </c>
      <c r="E35" s="10">
        <v>127947</v>
      </c>
      <c r="F35" s="10">
        <v>666</v>
      </c>
      <c r="G35" s="10">
        <v>379</v>
      </c>
      <c r="H35" s="10">
        <v>5714</v>
      </c>
      <c r="I35" s="10">
        <v>4242</v>
      </c>
      <c r="J35" s="10">
        <v>8566</v>
      </c>
      <c r="K35" s="10">
        <v>2665</v>
      </c>
      <c r="L35" s="10">
        <v>1792</v>
      </c>
      <c r="M35" s="10">
        <v>272</v>
      </c>
      <c r="N35" s="10">
        <v>427</v>
      </c>
      <c r="O35" s="10">
        <v>6759</v>
      </c>
      <c r="P35" s="10">
        <v>3296</v>
      </c>
      <c r="Q35" s="10">
        <v>22179</v>
      </c>
      <c r="R35" s="10">
        <v>7715</v>
      </c>
      <c r="S35" s="10">
        <v>19037</v>
      </c>
      <c r="T35" s="10">
        <v>4277</v>
      </c>
      <c r="U35" s="10">
        <v>357</v>
      </c>
      <c r="V35" s="10">
        <v>160</v>
      </c>
      <c r="W35" s="10">
        <v>28352</v>
      </c>
      <c r="X35" s="10">
        <v>10599</v>
      </c>
      <c r="Y35" s="10">
        <v>493</v>
      </c>
      <c r="Z35" s="10">
        <v>5201</v>
      </c>
    </row>
    <row r="36" spans="1:26" ht="3.75" customHeight="1">
      <c r="A36" s="48"/>
      <c r="B36" s="46"/>
      <c r="C36" s="54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>
      <c r="A37" s="37" t="s">
        <v>81</v>
      </c>
      <c r="B37" s="67" t="s">
        <v>0</v>
      </c>
      <c r="C37" s="55" t="s">
        <v>4</v>
      </c>
      <c r="D37" s="26">
        <v>283647</v>
      </c>
      <c r="E37" s="27">
        <v>278518</v>
      </c>
      <c r="F37" s="28">
        <v>3030</v>
      </c>
      <c r="G37" s="28">
        <v>1365</v>
      </c>
      <c r="H37" s="28">
        <v>16709</v>
      </c>
      <c r="I37" s="28">
        <v>9881</v>
      </c>
      <c r="J37" s="28">
        <v>18108</v>
      </c>
      <c r="K37" s="28">
        <v>5167</v>
      </c>
      <c r="L37" s="28">
        <v>9744</v>
      </c>
      <c r="M37" s="28">
        <v>1521</v>
      </c>
      <c r="N37" s="29">
        <v>597</v>
      </c>
      <c r="O37" s="28">
        <v>19329</v>
      </c>
      <c r="P37" s="28">
        <v>7646</v>
      </c>
      <c r="Q37" s="28">
        <v>54961</v>
      </c>
      <c r="R37" s="28">
        <v>15563</v>
      </c>
      <c r="S37" s="28">
        <v>39971</v>
      </c>
      <c r="T37" s="28">
        <v>7905</v>
      </c>
      <c r="U37" s="28">
        <v>861</v>
      </c>
      <c r="V37" s="28">
        <v>289</v>
      </c>
      <c r="W37" s="28">
        <v>54273</v>
      </c>
      <c r="X37" s="28">
        <v>10194</v>
      </c>
      <c r="Y37" s="28">
        <v>1404</v>
      </c>
      <c r="Z37" s="28">
        <v>5129</v>
      </c>
    </row>
    <row r="38" spans="1:26" ht="13.5" customHeight="1">
      <c r="A38" s="77" t="s">
        <v>69</v>
      </c>
      <c r="B38" s="37" t="s">
        <v>1</v>
      </c>
      <c r="C38" s="53" t="s">
        <v>5</v>
      </c>
      <c r="D38" s="9">
        <v>149823</v>
      </c>
      <c r="E38" s="10">
        <v>148771</v>
      </c>
      <c r="F38" s="23">
        <v>2005</v>
      </c>
      <c r="G38" s="23">
        <v>832</v>
      </c>
      <c r="H38" s="23">
        <v>9096</v>
      </c>
      <c r="I38" s="23">
        <v>4848</v>
      </c>
      <c r="J38" s="23">
        <v>9646</v>
      </c>
      <c r="K38" s="23">
        <v>2901</v>
      </c>
      <c r="L38" s="23">
        <v>5379</v>
      </c>
      <c r="M38" s="23">
        <v>789</v>
      </c>
      <c r="N38" s="23">
        <v>79</v>
      </c>
      <c r="O38" s="23">
        <v>10694</v>
      </c>
      <c r="P38" s="23">
        <v>4103</v>
      </c>
      <c r="Q38" s="23">
        <v>31168</v>
      </c>
      <c r="R38" s="23">
        <v>9049</v>
      </c>
      <c r="S38" s="23">
        <v>22623</v>
      </c>
      <c r="T38" s="23">
        <v>4896</v>
      </c>
      <c r="U38" s="23">
        <v>583</v>
      </c>
      <c r="V38" s="23">
        <v>210</v>
      </c>
      <c r="W38" s="23">
        <v>24877</v>
      </c>
      <c r="X38" s="23">
        <v>4163</v>
      </c>
      <c r="Y38" s="23">
        <v>830</v>
      </c>
      <c r="Z38" s="10">
        <v>1052</v>
      </c>
    </row>
    <row r="39" spans="1:26" ht="13.5" customHeight="1">
      <c r="A39" s="48"/>
      <c r="B39" s="37" t="s">
        <v>2</v>
      </c>
      <c r="C39" s="54" t="s">
        <v>6</v>
      </c>
      <c r="D39" s="9">
        <v>133824</v>
      </c>
      <c r="E39" s="10">
        <v>129747</v>
      </c>
      <c r="F39" s="23">
        <v>1025</v>
      </c>
      <c r="G39" s="23">
        <v>533</v>
      </c>
      <c r="H39" s="23">
        <v>7613</v>
      </c>
      <c r="I39" s="23">
        <v>5033</v>
      </c>
      <c r="J39" s="23">
        <v>8462</v>
      </c>
      <c r="K39" s="23">
        <v>2266</v>
      </c>
      <c r="L39" s="23">
        <v>4365</v>
      </c>
      <c r="M39" s="23">
        <v>732</v>
      </c>
      <c r="N39" s="23">
        <v>518</v>
      </c>
      <c r="O39" s="23">
        <v>8635</v>
      </c>
      <c r="P39" s="23">
        <v>3543</v>
      </c>
      <c r="Q39" s="23">
        <v>23793</v>
      </c>
      <c r="R39" s="23">
        <v>6514</v>
      </c>
      <c r="S39" s="23">
        <v>17348</v>
      </c>
      <c r="T39" s="23">
        <v>3009</v>
      </c>
      <c r="U39" s="23">
        <v>278</v>
      </c>
      <c r="V39" s="23">
        <v>79</v>
      </c>
      <c r="W39" s="23">
        <v>29396</v>
      </c>
      <c r="X39" s="23">
        <v>6031</v>
      </c>
      <c r="Y39" s="23">
        <v>574</v>
      </c>
      <c r="Z39" s="23">
        <v>4077</v>
      </c>
    </row>
    <row r="40" spans="1:26" ht="3.75" customHeight="1">
      <c r="A40" s="48"/>
      <c r="B40" s="46"/>
      <c r="C40" s="54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3.5" customHeight="1">
      <c r="A41" s="37" t="s">
        <v>82</v>
      </c>
      <c r="B41" s="67" t="s">
        <v>0</v>
      </c>
      <c r="C41" s="55" t="s">
        <v>4</v>
      </c>
      <c r="D41" s="26">
        <v>283436</v>
      </c>
      <c r="E41" s="27">
        <v>278583</v>
      </c>
      <c r="F41" s="28">
        <v>3445</v>
      </c>
      <c r="G41" s="28">
        <v>1675</v>
      </c>
      <c r="H41" s="28">
        <v>18365</v>
      </c>
      <c r="I41" s="28">
        <v>10745</v>
      </c>
      <c r="J41" s="28">
        <v>18187</v>
      </c>
      <c r="K41" s="28">
        <v>5224</v>
      </c>
      <c r="L41" s="28">
        <v>9499</v>
      </c>
      <c r="M41" s="28">
        <v>1342</v>
      </c>
      <c r="N41" s="29">
        <v>655</v>
      </c>
      <c r="O41" s="28">
        <v>19180</v>
      </c>
      <c r="P41" s="28">
        <v>8268</v>
      </c>
      <c r="Q41" s="28">
        <v>54764</v>
      </c>
      <c r="R41" s="28">
        <v>14852</v>
      </c>
      <c r="S41" s="28">
        <v>39215</v>
      </c>
      <c r="T41" s="28">
        <v>8004</v>
      </c>
      <c r="U41" s="28">
        <v>838</v>
      </c>
      <c r="V41" s="28">
        <v>279</v>
      </c>
      <c r="W41" s="28">
        <v>52824</v>
      </c>
      <c r="X41" s="28">
        <v>9912</v>
      </c>
      <c r="Y41" s="28">
        <v>1310</v>
      </c>
      <c r="Z41" s="28">
        <v>4853</v>
      </c>
    </row>
    <row r="42" spans="1:26" ht="13.5" customHeight="1">
      <c r="A42" s="77" t="s">
        <v>70</v>
      </c>
      <c r="B42" s="37" t="s">
        <v>1</v>
      </c>
      <c r="C42" s="53" t="s">
        <v>5</v>
      </c>
      <c r="D42" s="9">
        <v>149166</v>
      </c>
      <c r="E42" s="10">
        <v>148190</v>
      </c>
      <c r="F42" s="10">
        <v>2241</v>
      </c>
      <c r="G42" s="10">
        <v>997</v>
      </c>
      <c r="H42" s="10">
        <v>9805</v>
      </c>
      <c r="I42" s="10">
        <v>5306</v>
      </c>
      <c r="J42" s="10">
        <v>9666</v>
      </c>
      <c r="K42" s="10">
        <v>2974</v>
      </c>
      <c r="L42" s="10">
        <v>5204</v>
      </c>
      <c r="M42" s="10">
        <v>713</v>
      </c>
      <c r="N42" s="10">
        <v>76</v>
      </c>
      <c r="O42" s="10">
        <v>10612</v>
      </c>
      <c r="P42" s="10">
        <v>4613</v>
      </c>
      <c r="Q42" s="10">
        <v>30949</v>
      </c>
      <c r="R42" s="10">
        <v>8734</v>
      </c>
      <c r="S42" s="10">
        <v>21922</v>
      </c>
      <c r="T42" s="10">
        <v>4881</v>
      </c>
      <c r="U42" s="10">
        <v>565</v>
      </c>
      <c r="V42" s="10">
        <v>202</v>
      </c>
      <c r="W42" s="10">
        <v>23949</v>
      </c>
      <c r="X42" s="10">
        <v>4019</v>
      </c>
      <c r="Y42" s="10">
        <v>762</v>
      </c>
      <c r="Z42" s="10">
        <v>976</v>
      </c>
    </row>
    <row r="43" spans="1:26" ht="13.5" customHeight="1">
      <c r="A43" s="48"/>
      <c r="B43" s="37" t="s">
        <v>2</v>
      </c>
      <c r="C43" s="54" t="s">
        <v>6</v>
      </c>
      <c r="D43" s="9">
        <v>134270</v>
      </c>
      <c r="E43" s="10">
        <v>130393</v>
      </c>
      <c r="F43" s="10">
        <v>1204</v>
      </c>
      <c r="G43" s="10">
        <v>678</v>
      </c>
      <c r="H43" s="10">
        <v>8560</v>
      </c>
      <c r="I43" s="10">
        <v>5439</v>
      </c>
      <c r="J43" s="10">
        <v>8521</v>
      </c>
      <c r="K43" s="10">
        <v>2250</v>
      </c>
      <c r="L43" s="10">
        <v>4295</v>
      </c>
      <c r="M43" s="10">
        <v>629</v>
      </c>
      <c r="N43" s="10">
        <v>579</v>
      </c>
      <c r="O43" s="10">
        <v>8568</v>
      </c>
      <c r="P43" s="10">
        <v>3655</v>
      </c>
      <c r="Q43" s="10">
        <v>23815</v>
      </c>
      <c r="R43" s="10">
        <v>6118</v>
      </c>
      <c r="S43" s="10">
        <v>17293</v>
      </c>
      <c r="T43" s="10">
        <v>3123</v>
      </c>
      <c r="U43" s="10">
        <v>273</v>
      </c>
      <c r="V43" s="10">
        <v>77</v>
      </c>
      <c r="W43" s="10">
        <v>28875</v>
      </c>
      <c r="X43" s="10">
        <v>5893</v>
      </c>
      <c r="Y43" s="10">
        <v>548</v>
      </c>
      <c r="Z43" s="10">
        <v>3877</v>
      </c>
    </row>
    <row r="44" spans="1:26" ht="3.75" customHeight="1">
      <c r="A44" s="48"/>
      <c r="B44" s="46"/>
      <c r="C44" s="54"/>
      <c r="D44" s="9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customHeight="1">
      <c r="A45" s="37" t="s">
        <v>83</v>
      </c>
      <c r="B45" s="67" t="s">
        <v>0</v>
      </c>
      <c r="C45" s="55" t="s">
        <v>4</v>
      </c>
      <c r="D45" s="26">
        <v>283850</v>
      </c>
      <c r="E45" s="27">
        <v>279271</v>
      </c>
      <c r="F45" s="28">
        <v>3886</v>
      </c>
      <c r="G45" s="28">
        <v>1985</v>
      </c>
      <c r="H45" s="28">
        <v>20065</v>
      </c>
      <c r="I45" s="28">
        <v>10847</v>
      </c>
      <c r="J45" s="28">
        <v>18388</v>
      </c>
      <c r="K45" s="28">
        <v>5038</v>
      </c>
      <c r="L45" s="28">
        <v>9405</v>
      </c>
      <c r="M45" s="28">
        <v>1266</v>
      </c>
      <c r="N45" s="29">
        <v>745</v>
      </c>
      <c r="O45" s="28">
        <v>19293</v>
      </c>
      <c r="P45" s="28">
        <v>8537</v>
      </c>
      <c r="Q45" s="28">
        <v>55036</v>
      </c>
      <c r="R45" s="28">
        <v>15127</v>
      </c>
      <c r="S45" s="28">
        <v>38436</v>
      </c>
      <c r="T45" s="28">
        <v>8209</v>
      </c>
      <c r="U45" s="28">
        <v>820</v>
      </c>
      <c r="V45" s="28">
        <v>273</v>
      </c>
      <c r="W45" s="28">
        <v>51259</v>
      </c>
      <c r="X45" s="28">
        <v>9446</v>
      </c>
      <c r="Y45" s="28">
        <v>1210</v>
      </c>
      <c r="Z45" s="28">
        <v>4579</v>
      </c>
    </row>
    <row r="46" spans="1:26" ht="13.5" customHeight="1">
      <c r="A46" s="77" t="s">
        <v>71</v>
      </c>
      <c r="B46" s="37" t="s">
        <v>1</v>
      </c>
      <c r="C46" s="53" t="s">
        <v>5</v>
      </c>
      <c r="D46" s="9">
        <v>148777</v>
      </c>
      <c r="E46" s="10">
        <v>147887</v>
      </c>
      <c r="F46" s="10">
        <v>2504</v>
      </c>
      <c r="G46" s="10">
        <v>1178</v>
      </c>
      <c r="H46" s="10">
        <v>10479</v>
      </c>
      <c r="I46" s="10">
        <v>5374</v>
      </c>
      <c r="J46" s="10">
        <v>9782</v>
      </c>
      <c r="K46" s="10">
        <v>2884</v>
      </c>
      <c r="L46" s="10">
        <v>5119</v>
      </c>
      <c r="M46" s="10">
        <v>678</v>
      </c>
      <c r="N46" s="10">
        <v>90</v>
      </c>
      <c r="O46" s="10">
        <v>10605</v>
      </c>
      <c r="P46" s="10">
        <v>4935</v>
      </c>
      <c r="Q46" s="10">
        <v>31078</v>
      </c>
      <c r="R46" s="10">
        <v>8735</v>
      </c>
      <c r="S46" s="10">
        <v>21347</v>
      </c>
      <c r="T46" s="10">
        <v>4944</v>
      </c>
      <c r="U46" s="10">
        <v>550</v>
      </c>
      <c r="V46" s="10">
        <v>195</v>
      </c>
      <c r="W46" s="10">
        <v>22964</v>
      </c>
      <c r="X46" s="10">
        <v>3768</v>
      </c>
      <c r="Y46" s="10">
        <v>678</v>
      </c>
      <c r="Z46" s="10">
        <v>890</v>
      </c>
    </row>
    <row r="47" spans="1:26" ht="13.5" customHeight="1">
      <c r="A47" s="48"/>
      <c r="B47" s="37" t="s">
        <v>2</v>
      </c>
      <c r="C47" s="54" t="s">
        <v>6</v>
      </c>
      <c r="D47" s="9">
        <v>135073</v>
      </c>
      <c r="E47" s="10">
        <v>131384</v>
      </c>
      <c r="F47" s="10">
        <v>1382</v>
      </c>
      <c r="G47" s="10">
        <v>807</v>
      </c>
      <c r="H47" s="10">
        <v>9586</v>
      </c>
      <c r="I47" s="10">
        <v>5473</v>
      </c>
      <c r="J47" s="10">
        <v>8606</v>
      </c>
      <c r="K47" s="10">
        <v>2154</v>
      </c>
      <c r="L47" s="10">
        <v>4286</v>
      </c>
      <c r="M47" s="10">
        <v>588</v>
      </c>
      <c r="N47" s="10">
        <v>655</v>
      </c>
      <c r="O47" s="10">
        <v>8688</v>
      </c>
      <c r="P47" s="10">
        <v>3602</v>
      </c>
      <c r="Q47" s="10">
        <v>23958</v>
      </c>
      <c r="R47" s="10">
        <v>6392</v>
      </c>
      <c r="S47" s="10">
        <v>17089</v>
      </c>
      <c r="T47" s="10">
        <v>3265</v>
      </c>
      <c r="U47" s="10">
        <v>270</v>
      </c>
      <c r="V47" s="10">
        <v>78</v>
      </c>
      <c r="W47" s="10">
        <v>28295</v>
      </c>
      <c r="X47" s="10">
        <v>5678</v>
      </c>
      <c r="Y47" s="10">
        <v>532</v>
      </c>
      <c r="Z47" s="10">
        <v>3689</v>
      </c>
    </row>
    <row r="48" spans="1:26" ht="3.75" customHeight="1">
      <c r="A48" s="48"/>
      <c r="B48" s="46"/>
      <c r="C48" s="54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3.5" customHeight="1">
      <c r="A49" s="37" t="s">
        <v>84</v>
      </c>
      <c r="B49" s="67" t="s">
        <v>0</v>
      </c>
      <c r="C49" s="55" t="s">
        <v>4</v>
      </c>
      <c r="D49" s="26">
        <v>284166</v>
      </c>
      <c r="E49" s="27">
        <v>279870</v>
      </c>
      <c r="F49" s="28">
        <v>4380</v>
      </c>
      <c r="G49" s="28">
        <v>2347</v>
      </c>
      <c r="H49" s="28">
        <v>21585</v>
      </c>
      <c r="I49" s="28">
        <v>11660</v>
      </c>
      <c r="J49" s="28">
        <v>18148</v>
      </c>
      <c r="K49" s="28">
        <v>4962</v>
      </c>
      <c r="L49" s="28">
        <v>9261</v>
      </c>
      <c r="M49" s="28">
        <v>1207</v>
      </c>
      <c r="N49" s="29">
        <v>811</v>
      </c>
      <c r="O49" s="28">
        <v>19386</v>
      </c>
      <c r="P49" s="28">
        <v>9286</v>
      </c>
      <c r="Q49" s="28">
        <v>54749</v>
      </c>
      <c r="R49" s="28">
        <v>15403</v>
      </c>
      <c r="S49" s="28">
        <v>37642</v>
      </c>
      <c r="T49" s="28">
        <v>7766</v>
      </c>
      <c r="U49" s="28">
        <v>801</v>
      </c>
      <c r="V49" s="28">
        <v>268</v>
      </c>
      <c r="W49" s="28">
        <v>49978</v>
      </c>
      <c r="X49" s="28">
        <v>9102</v>
      </c>
      <c r="Y49" s="28">
        <v>1128</v>
      </c>
      <c r="Z49" s="28">
        <v>4296</v>
      </c>
    </row>
    <row r="50" spans="1:26" ht="13.5" customHeight="1">
      <c r="A50" s="77" t="s">
        <v>72</v>
      </c>
      <c r="B50" s="37" t="s">
        <v>1</v>
      </c>
      <c r="C50" s="53" t="s">
        <v>5</v>
      </c>
      <c r="D50" s="9">
        <v>148331</v>
      </c>
      <c r="E50" s="10">
        <v>147515</v>
      </c>
      <c r="F50" s="10">
        <v>2797</v>
      </c>
      <c r="G50" s="10">
        <v>1360</v>
      </c>
      <c r="H50" s="10">
        <v>11075</v>
      </c>
      <c r="I50" s="10">
        <v>5873</v>
      </c>
      <c r="J50" s="10">
        <v>9647</v>
      </c>
      <c r="K50" s="10">
        <v>2836</v>
      </c>
      <c r="L50" s="10">
        <v>5007</v>
      </c>
      <c r="M50" s="10">
        <v>651</v>
      </c>
      <c r="N50" s="10">
        <v>105</v>
      </c>
      <c r="O50" s="10">
        <v>10594</v>
      </c>
      <c r="P50" s="10">
        <v>5287</v>
      </c>
      <c r="Q50" s="10">
        <v>30868</v>
      </c>
      <c r="R50" s="10">
        <v>8877</v>
      </c>
      <c r="S50" s="10">
        <v>20838</v>
      </c>
      <c r="T50" s="10">
        <v>4647</v>
      </c>
      <c r="U50" s="10">
        <v>535</v>
      </c>
      <c r="V50" s="10">
        <v>190</v>
      </c>
      <c r="W50" s="10">
        <v>22149</v>
      </c>
      <c r="X50" s="10">
        <v>3557</v>
      </c>
      <c r="Y50" s="10">
        <v>622</v>
      </c>
      <c r="Z50" s="10">
        <v>816</v>
      </c>
    </row>
    <row r="51" spans="1:26" ht="13.5" customHeight="1">
      <c r="A51" s="48"/>
      <c r="B51" s="37" t="s">
        <v>2</v>
      </c>
      <c r="C51" s="54" t="s">
        <v>6</v>
      </c>
      <c r="D51" s="9">
        <v>135835</v>
      </c>
      <c r="E51" s="10">
        <v>132355</v>
      </c>
      <c r="F51" s="10">
        <v>1583</v>
      </c>
      <c r="G51" s="10">
        <v>987</v>
      </c>
      <c r="H51" s="10">
        <v>10510</v>
      </c>
      <c r="I51" s="10">
        <v>5787</v>
      </c>
      <c r="J51" s="10">
        <v>8501</v>
      </c>
      <c r="K51" s="10">
        <v>2126</v>
      </c>
      <c r="L51" s="10">
        <v>4254</v>
      </c>
      <c r="M51" s="10">
        <v>556</v>
      </c>
      <c r="N51" s="10">
        <v>706</v>
      </c>
      <c r="O51" s="10">
        <v>8792</v>
      </c>
      <c r="P51" s="10">
        <v>3999</v>
      </c>
      <c r="Q51" s="10">
        <v>23881</v>
      </c>
      <c r="R51" s="10">
        <v>6526</v>
      </c>
      <c r="S51" s="10">
        <v>16804</v>
      </c>
      <c r="T51" s="10">
        <v>3119</v>
      </c>
      <c r="U51" s="10">
        <v>266</v>
      </c>
      <c r="V51" s="10">
        <v>78</v>
      </c>
      <c r="W51" s="10">
        <v>27829</v>
      </c>
      <c r="X51" s="10">
        <v>5545</v>
      </c>
      <c r="Y51" s="10">
        <v>506</v>
      </c>
      <c r="Z51" s="10">
        <v>3480</v>
      </c>
    </row>
    <row r="52" spans="1:25" ht="3.75" customHeight="1">
      <c r="A52" s="44"/>
      <c r="B52" s="68"/>
      <c r="C52" s="56"/>
      <c r="D52" s="9"/>
      <c r="E52" s="10"/>
      <c r="F52" s="10"/>
      <c r="G52" s="10"/>
      <c r="H52" s="10"/>
      <c r="I52" s="10"/>
      <c r="J52" s="5"/>
      <c r="K52" s="5"/>
      <c r="M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6" s="34" customFormat="1" ht="13.5" customHeight="1">
      <c r="A53" s="37" t="s">
        <v>85</v>
      </c>
      <c r="B53" s="69" t="s">
        <v>0</v>
      </c>
      <c r="C53" s="55" t="s">
        <v>4</v>
      </c>
      <c r="D53" s="26">
        <v>284632</v>
      </c>
      <c r="E53" s="27">
        <v>280656</v>
      </c>
      <c r="F53" s="28">
        <v>5014</v>
      </c>
      <c r="G53" s="28">
        <v>2493</v>
      </c>
      <c r="H53" s="28">
        <v>23147</v>
      </c>
      <c r="I53" s="28">
        <v>12224</v>
      </c>
      <c r="J53" s="28">
        <v>17893</v>
      </c>
      <c r="K53" s="28">
        <v>4863</v>
      </c>
      <c r="L53" s="28">
        <v>9154</v>
      </c>
      <c r="M53" s="28">
        <v>1215</v>
      </c>
      <c r="N53" s="29">
        <v>844</v>
      </c>
      <c r="O53" s="28">
        <v>19614</v>
      </c>
      <c r="P53" s="28">
        <v>9924</v>
      </c>
      <c r="Q53" s="28">
        <v>54988</v>
      </c>
      <c r="R53" s="28">
        <v>15852</v>
      </c>
      <c r="S53" s="28">
        <v>36811</v>
      </c>
      <c r="T53" s="28">
        <v>7303</v>
      </c>
      <c r="U53" s="28">
        <v>768</v>
      </c>
      <c r="V53" s="28">
        <v>261</v>
      </c>
      <c r="W53" s="28">
        <v>48574</v>
      </c>
      <c r="X53" s="28">
        <v>8725</v>
      </c>
      <c r="Y53" s="28">
        <v>989</v>
      </c>
      <c r="Z53" s="28">
        <v>3976</v>
      </c>
    </row>
    <row r="54" spans="1:26" ht="15.75" customHeight="1">
      <c r="A54" s="77" t="s">
        <v>73</v>
      </c>
      <c r="B54" s="38" t="s">
        <v>1</v>
      </c>
      <c r="C54" s="53" t="s">
        <v>5</v>
      </c>
      <c r="D54" s="9">
        <v>147873</v>
      </c>
      <c r="E54" s="10">
        <v>147175</v>
      </c>
      <c r="F54" s="10">
        <v>3165</v>
      </c>
      <c r="G54" s="10">
        <v>1390</v>
      </c>
      <c r="H54" s="10">
        <v>11716</v>
      </c>
      <c r="I54" s="10">
        <v>6250</v>
      </c>
      <c r="J54" s="10">
        <v>9517</v>
      </c>
      <c r="K54" s="10">
        <v>2774</v>
      </c>
      <c r="L54" s="10">
        <v>4931</v>
      </c>
      <c r="M54" s="10">
        <v>652</v>
      </c>
      <c r="N54" s="10">
        <v>109</v>
      </c>
      <c r="O54" s="10">
        <v>10663</v>
      </c>
      <c r="P54" s="10">
        <v>5499</v>
      </c>
      <c r="Q54" s="10">
        <v>30906</v>
      </c>
      <c r="R54" s="10">
        <v>9139</v>
      </c>
      <c r="S54" s="10">
        <v>20304</v>
      </c>
      <c r="T54" s="10">
        <v>4425</v>
      </c>
      <c r="U54" s="10">
        <v>507</v>
      </c>
      <c r="V54" s="10">
        <v>185</v>
      </c>
      <c r="W54" s="10">
        <v>21236</v>
      </c>
      <c r="X54" s="10">
        <v>3309</v>
      </c>
      <c r="Y54" s="10">
        <v>498</v>
      </c>
      <c r="Z54" s="10">
        <v>698</v>
      </c>
    </row>
    <row r="55" spans="1:26" ht="13.5" customHeight="1">
      <c r="A55" s="49"/>
      <c r="B55" s="38" t="s">
        <v>2</v>
      </c>
      <c r="C55" s="54" t="s">
        <v>6</v>
      </c>
      <c r="D55" s="9">
        <v>136759</v>
      </c>
      <c r="E55" s="10">
        <v>133481</v>
      </c>
      <c r="F55" s="10">
        <v>1849</v>
      </c>
      <c r="G55" s="10">
        <v>1103</v>
      </c>
      <c r="H55" s="10">
        <v>11431</v>
      </c>
      <c r="I55" s="10">
        <v>5974</v>
      </c>
      <c r="J55" s="10">
        <v>8376</v>
      </c>
      <c r="K55" s="10">
        <v>2089</v>
      </c>
      <c r="L55" s="10">
        <v>4223</v>
      </c>
      <c r="M55" s="10">
        <v>563</v>
      </c>
      <c r="N55" s="10">
        <v>735</v>
      </c>
      <c r="O55" s="10">
        <v>8951</v>
      </c>
      <c r="P55" s="10">
        <v>4425</v>
      </c>
      <c r="Q55" s="10">
        <v>24082</v>
      </c>
      <c r="R55" s="10">
        <v>6713</v>
      </c>
      <c r="S55" s="10">
        <v>16507</v>
      </c>
      <c r="T55" s="10">
        <v>2878</v>
      </c>
      <c r="U55" s="10">
        <v>261</v>
      </c>
      <c r="V55" s="10">
        <v>76</v>
      </c>
      <c r="W55" s="10">
        <v>27338</v>
      </c>
      <c r="X55" s="10">
        <v>5416</v>
      </c>
      <c r="Y55" s="10">
        <v>491</v>
      </c>
      <c r="Z55" s="10">
        <v>3278</v>
      </c>
    </row>
    <row r="56" spans="1:25" ht="3.75" customHeight="1">
      <c r="A56" s="44"/>
      <c r="B56" s="68"/>
      <c r="C56" s="56"/>
      <c r="D56" s="9"/>
      <c r="E56" s="10"/>
      <c r="F56" s="10"/>
      <c r="G56" s="10"/>
      <c r="H56" s="10"/>
      <c r="I56" s="10"/>
      <c r="J56" s="5"/>
      <c r="K56" s="5"/>
      <c r="M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6" ht="15" customHeight="1">
      <c r="A57" s="49" t="s">
        <v>86</v>
      </c>
      <c r="B57" s="69" t="s">
        <v>0</v>
      </c>
      <c r="C57" s="78" t="s">
        <v>4</v>
      </c>
      <c r="D57" s="26">
        <v>285459</v>
      </c>
      <c r="E57" s="27">
        <v>281709</v>
      </c>
      <c r="F57" s="27">
        <v>5462</v>
      </c>
      <c r="G57" s="27">
        <v>2678</v>
      </c>
      <c r="H57" s="27">
        <v>24684</v>
      </c>
      <c r="I57" s="27">
        <v>12921</v>
      </c>
      <c r="J57" s="27">
        <v>17797</v>
      </c>
      <c r="K57" s="27">
        <v>4903</v>
      </c>
      <c r="L57" s="27">
        <v>9098</v>
      </c>
      <c r="M57" s="27">
        <v>1174</v>
      </c>
      <c r="N57" s="27">
        <v>914</v>
      </c>
      <c r="O57" s="27">
        <v>19817</v>
      </c>
      <c r="P57" s="27">
        <v>10478</v>
      </c>
      <c r="Q57" s="27">
        <v>54858</v>
      </c>
      <c r="R57" s="27">
        <v>15415</v>
      </c>
      <c r="S57" s="27">
        <v>36757</v>
      </c>
      <c r="T57" s="27">
        <v>7218</v>
      </c>
      <c r="U57" s="27">
        <v>750</v>
      </c>
      <c r="V57" s="27">
        <v>251</v>
      </c>
      <c r="W57" s="27">
        <v>47228</v>
      </c>
      <c r="X57" s="27">
        <v>8396</v>
      </c>
      <c r="Y57" s="27">
        <v>910</v>
      </c>
      <c r="Z57" s="27">
        <v>3750</v>
      </c>
    </row>
    <row r="58" spans="1:26" ht="13.5" customHeight="1">
      <c r="A58" s="49" t="s">
        <v>87</v>
      </c>
      <c r="B58" s="38" t="s">
        <v>1</v>
      </c>
      <c r="C58" s="46" t="s">
        <v>5</v>
      </c>
      <c r="D58" s="9">
        <v>147945</v>
      </c>
      <c r="E58" s="10">
        <v>147310</v>
      </c>
      <c r="F58" s="10">
        <v>3430</v>
      </c>
      <c r="G58" s="10">
        <v>1430</v>
      </c>
      <c r="H58" s="10">
        <v>12375</v>
      </c>
      <c r="I58" s="10">
        <v>6567</v>
      </c>
      <c r="J58" s="10">
        <v>9471</v>
      </c>
      <c r="K58" s="10">
        <v>2824</v>
      </c>
      <c r="L58" s="10">
        <v>4852</v>
      </c>
      <c r="M58" s="10">
        <v>639</v>
      </c>
      <c r="N58" s="10">
        <v>134</v>
      </c>
      <c r="O58" s="10">
        <v>10728</v>
      </c>
      <c r="P58" s="10">
        <v>5645</v>
      </c>
      <c r="Q58" s="10">
        <v>30848</v>
      </c>
      <c r="R58" s="10">
        <v>9187</v>
      </c>
      <c r="S58" s="10">
        <v>20180</v>
      </c>
      <c r="T58" s="10">
        <v>4375</v>
      </c>
      <c r="U58" s="10">
        <v>488</v>
      </c>
      <c r="V58" s="10">
        <v>177</v>
      </c>
      <c r="W58" s="10">
        <v>20403</v>
      </c>
      <c r="X58" s="10">
        <v>3117</v>
      </c>
      <c r="Y58" s="10">
        <v>440</v>
      </c>
      <c r="Z58" s="10">
        <v>635</v>
      </c>
    </row>
    <row r="59" spans="1:26" ht="15" customHeight="1">
      <c r="A59" s="49"/>
      <c r="B59" s="38" t="s">
        <v>2</v>
      </c>
      <c r="C59" s="46" t="s">
        <v>6</v>
      </c>
      <c r="D59" s="9">
        <v>137514</v>
      </c>
      <c r="E59" s="10">
        <v>134399</v>
      </c>
      <c r="F59" s="10">
        <v>2032</v>
      </c>
      <c r="G59" s="10">
        <v>1248</v>
      </c>
      <c r="H59" s="10">
        <v>12309</v>
      </c>
      <c r="I59" s="10">
        <v>6354</v>
      </c>
      <c r="J59" s="10">
        <v>8326</v>
      </c>
      <c r="K59" s="10">
        <v>2079</v>
      </c>
      <c r="L59" s="10">
        <v>4246</v>
      </c>
      <c r="M59" s="10">
        <v>535</v>
      </c>
      <c r="N59" s="10">
        <v>780</v>
      </c>
      <c r="O59" s="10">
        <v>9089</v>
      </c>
      <c r="P59" s="10">
        <v>4833</v>
      </c>
      <c r="Q59" s="10">
        <v>24010</v>
      </c>
      <c r="R59" s="10">
        <v>6228</v>
      </c>
      <c r="S59" s="10">
        <v>16577</v>
      </c>
      <c r="T59" s="10">
        <v>2843</v>
      </c>
      <c r="U59" s="10">
        <v>262</v>
      </c>
      <c r="V59" s="10">
        <v>74</v>
      </c>
      <c r="W59" s="10">
        <v>26825</v>
      </c>
      <c r="X59" s="10">
        <v>5279</v>
      </c>
      <c r="Y59" s="10">
        <v>470</v>
      </c>
      <c r="Z59" s="10">
        <v>3115</v>
      </c>
    </row>
    <row r="60" spans="1:26" s="34" customFormat="1" ht="3.75" customHeight="1">
      <c r="A60" s="90"/>
      <c r="B60" s="91"/>
      <c r="C60" s="92"/>
      <c r="D60" s="30"/>
      <c r="E60" s="31"/>
      <c r="F60" s="31"/>
      <c r="G60" s="31"/>
      <c r="H60" s="31"/>
      <c r="I60" s="3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</row>
    <row r="61" spans="1:26" s="34" customFormat="1" ht="3.75" customHeight="1">
      <c r="A61" s="90"/>
      <c r="B61" s="91"/>
      <c r="C61" s="91"/>
      <c r="D61" s="30"/>
      <c r="E61" s="31"/>
      <c r="F61" s="31"/>
      <c r="G61" s="31"/>
      <c r="H61" s="31"/>
      <c r="I61" s="3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</row>
    <row r="62" spans="1:26" s="34" customFormat="1" ht="13.5" customHeight="1">
      <c r="A62" s="106"/>
      <c r="B62" s="106"/>
      <c r="C62" s="107"/>
      <c r="D62" s="30"/>
      <c r="E62" s="31"/>
      <c r="F62" s="108"/>
      <c r="G62" s="108"/>
      <c r="H62" s="108"/>
      <c r="I62" s="108"/>
      <c r="J62" s="108"/>
      <c r="K62" s="108"/>
      <c r="L62" s="108"/>
      <c r="M62" s="108"/>
      <c r="N62" s="109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s="34" customFormat="1" ht="13.5" customHeight="1">
      <c r="A63" s="110"/>
      <c r="B63" s="106"/>
      <c r="C63" s="111"/>
      <c r="D63" s="30"/>
      <c r="E63" s="31"/>
      <c r="F63" s="32"/>
      <c r="G63" s="32"/>
      <c r="H63" s="32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2"/>
      <c r="V63" s="32"/>
      <c r="W63" s="31"/>
      <c r="X63" s="31"/>
      <c r="Y63" s="32"/>
      <c r="Z63" s="31"/>
    </row>
    <row r="64" spans="1:26" s="34" customFormat="1" ht="13.5" customHeight="1">
      <c r="A64" s="112"/>
      <c r="B64" s="106"/>
      <c r="C64" s="113"/>
      <c r="D64" s="30"/>
      <c r="E64" s="31"/>
      <c r="F64" s="32"/>
      <c r="G64" s="32"/>
      <c r="H64" s="32"/>
      <c r="I64" s="3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32"/>
      <c r="V64" s="32"/>
      <c r="W64" s="93"/>
      <c r="X64" s="93"/>
      <c r="Y64" s="32"/>
      <c r="Z64" s="93"/>
    </row>
    <row r="65" spans="1:26" s="34" customFormat="1" ht="3.75" customHeight="1">
      <c r="A65" s="112"/>
      <c r="B65" s="114"/>
      <c r="C65" s="113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s="34" customFormat="1" ht="15" customHeight="1">
      <c r="A66" s="94"/>
      <c r="B66" s="95"/>
      <c r="C66" s="96"/>
      <c r="D66" s="30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s="34" customFormat="1" ht="13.5" customHeight="1">
      <c r="A67" s="94"/>
      <c r="B67" s="95"/>
      <c r="C67" s="96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s="34" customFormat="1" ht="13.5" customHeight="1">
      <c r="A68" s="94"/>
      <c r="B68" s="95"/>
      <c r="C68" s="96"/>
      <c r="D68" s="30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s="34" customFormat="1" ht="13.5" customHeight="1">
      <c r="A69" s="94"/>
      <c r="B69" s="95"/>
      <c r="C69" s="96"/>
      <c r="D69" s="30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s="34" customFormat="1" ht="13.5" customHeight="1">
      <c r="A70" s="94"/>
      <c r="B70" s="95"/>
      <c r="C70" s="96"/>
      <c r="D70" s="30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s="34" customFormat="1" ht="11.25" customHeight="1">
      <c r="A71" s="94"/>
      <c r="B71" s="95"/>
      <c r="C71" s="96"/>
      <c r="D71" s="3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47.25" customHeight="1" thickBot="1">
      <c r="A72" s="12"/>
      <c r="B72" s="36"/>
      <c r="C72" s="36"/>
      <c r="D72" s="13"/>
      <c r="E72" s="14"/>
      <c r="F72" s="14"/>
      <c r="G72" s="14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>
      <c r="A73" s="1" t="s">
        <v>75</v>
      </c>
      <c r="B73" s="40"/>
      <c r="C73" s="6"/>
      <c r="D73" s="6"/>
      <c r="E73" s="6"/>
      <c r="F73" s="16"/>
      <c r="G73" s="16"/>
      <c r="H73" s="16"/>
      <c r="I73" s="16"/>
      <c r="J73" s="17"/>
      <c r="K73" s="6"/>
      <c r="L73" s="17"/>
      <c r="M73" s="6"/>
      <c r="N73" s="50" t="s">
        <v>74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17"/>
    </row>
    <row r="74" ht="12.75" customHeight="1">
      <c r="A74" s="1"/>
    </row>
    <row r="75" ht="12.75" customHeight="1">
      <c r="A75" s="18"/>
    </row>
    <row r="76" ht="12.75" customHeight="1">
      <c r="A76" s="18"/>
    </row>
    <row r="77" ht="12.75" customHeight="1">
      <c r="A77" s="18"/>
    </row>
    <row r="78" ht="14.25" customHeight="1">
      <c r="A78" s="18"/>
    </row>
    <row r="79" spans="6:12" ht="19.5" customHeight="1">
      <c r="F79" s="2"/>
      <c r="G79" s="2"/>
      <c r="H79" s="2"/>
      <c r="I79" s="2"/>
      <c r="L79" s="2"/>
    </row>
    <row r="80" spans="6:12" ht="19.5" customHeight="1">
      <c r="F80" s="2"/>
      <c r="G80" s="2"/>
      <c r="H80" s="2"/>
      <c r="I80" s="2"/>
      <c r="L80" s="2"/>
    </row>
    <row r="81" spans="6:12" ht="19.5" customHeight="1">
      <c r="F81" s="2"/>
      <c r="G81" s="2"/>
      <c r="H81" s="2"/>
      <c r="I81" s="2"/>
      <c r="L81" s="2"/>
    </row>
    <row r="82" spans="6:12" ht="19.5" customHeight="1">
      <c r="F82" s="2"/>
      <c r="G82" s="2"/>
      <c r="H82" s="2"/>
      <c r="I82" s="2"/>
      <c r="L82" s="2"/>
    </row>
    <row r="83" spans="6:12" ht="19.5" customHeight="1">
      <c r="F83" s="2"/>
      <c r="G83" s="2"/>
      <c r="H83" s="2"/>
      <c r="I83" s="2"/>
      <c r="L83" s="2"/>
    </row>
    <row r="84" spans="6:12" ht="19.5" customHeight="1">
      <c r="F84" s="2"/>
      <c r="G84" s="2"/>
      <c r="H84" s="2"/>
      <c r="I84" s="2"/>
      <c r="L84" s="2"/>
    </row>
    <row r="85" spans="6:12" ht="19.5" customHeight="1">
      <c r="F85" s="2"/>
      <c r="G85" s="2"/>
      <c r="H85" s="2"/>
      <c r="I85" s="2"/>
      <c r="L85" s="2"/>
    </row>
    <row r="86" spans="6:12" ht="19.5" customHeight="1">
      <c r="F86" s="2"/>
      <c r="G86" s="2"/>
      <c r="H86" s="2"/>
      <c r="I86" s="2"/>
      <c r="L86" s="2"/>
    </row>
    <row r="87" spans="6:12" ht="19.5" customHeight="1">
      <c r="F87" s="2"/>
      <c r="G87" s="2"/>
      <c r="H87" s="2"/>
      <c r="I87" s="2"/>
      <c r="L87" s="2"/>
    </row>
    <row r="88" spans="6:12" ht="19.5" customHeight="1">
      <c r="F88" s="2"/>
      <c r="G88" s="2"/>
      <c r="H88" s="2"/>
      <c r="I88" s="2"/>
      <c r="L88" s="2"/>
    </row>
    <row r="89" spans="6:12" ht="19.5" customHeight="1">
      <c r="F89" s="2"/>
      <c r="G89" s="2"/>
      <c r="H89" s="2"/>
      <c r="I89" s="2"/>
      <c r="L89" s="2"/>
    </row>
    <row r="90" spans="6:12" ht="19.5" customHeight="1">
      <c r="F90" s="2"/>
      <c r="G90" s="2"/>
      <c r="H90" s="2"/>
      <c r="I90" s="2"/>
      <c r="L90" s="2"/>
    </row>
    <row r="91" spans="6:12" ht="19.5" customHeight="1">
      <c r="F91" s="2"/>
      <c r="G91" s="2"/>
      <c r="H91" s="2"/>
      <c r="I91" s="2"/>
      <c r="L91" s="2"/>
    </row>
    <row r="92" spans="6:12" ht="19.5" customHeight="1">
      <c r="F92" s="2"/>
      <c r="G92" s="2"/>
      <c r="H92" s="2"/>
      <c r="I92" s="2"/>
      <c r="L92" s="2"/>
    </row>
    <row r="93" spans="6:12" ht="19.5" customHeight="1">
      <c r="F93" s="2"/>
      <c r="G93" s="2"/>
      <c r="H93" s="2"/>
      <c r="I93" s="2"/>
      <c r="L93" s="2"/>
    </row>
    <row r="94" spans="6:12" ht="19.5" customHeight="1">
      <c r="F94" s="2"/>
      <c r="G94" s="2"/>
      <c r="H94" s="2"/>
      <c r="I94" s="2"/>
      <c r="L94" s="2"/>
    </row>
    <row r="95" spans="6:12" ht="19.5" customHeight="1">
      <c r="F95" s="2"/>
      <c r="G95" s="2"/>
      <c r="H95" s="2"/>
      <c r="I95" s="2"/>
      <c r="L95" s="2"/>
    </row>
    <row r="96" spans="6:12" ht="19.5" customHeight="1">
      <c r="F96" s="2"/>
      <c r="G96" s="2"/>
      <c r="H96" s="2"/>
      <c r="I96" s="2"/>
      <c r="L96" s="2"/>
    </row>
    <row r="97" spans="6:12" ht="19.5" customHeight="1">
      <c r="F97" s="2"/>
      <c r="G97" s="2"/>
      <c r="H97" s="2"/>
      <c r="I97" s="2"/>
      <c r="L97" s="2"/>
    </row>
    <row r="98" spans="6:12" ht="19.5" customHeight="1">
      <c r="F98" s="2"/>
      <c r="G98" s="2"/>
      <c r="H98" s="2"/>
      <c r="I98" s="2"/>
      <c r="L98" s="2"/>
    </row>
    <row r="99" spans="6:12" ht="19.5" customHeight="1">
      <c r="F99" s="2"/>
      <c r="G99" s="2"/>
      <c r="H99" s="2"/>
      <c r="I99" s="2"/>
      <c r="L99" s="2"/>
    </row>
    <row r="100" spans="6:12" ht="19.5" customHeight="1">
      <c r="F100" s="2"/>
      <c r="G100" s="2"/>
      <c r="H100" s="2"/>
      <c r="I100" s="2"/>
      <c r="L100" s="2"/>
    </row>
    <row r="101" spans="6:12" ht="19.5" customHeight="1">
      <c r="F101" s="2"/>
      <c r="G101" s="2"/>
      <c r="H101" s="2"/>
      <c r="I101" s="2"/>
      <c r="L101" s="2"/>
    </row>
    <row r="102" spans="6:12" ht="19.5" customHeight="1">
      <c r="F102" s="2"/>
      <c r="G102" s="2"/>
      <c r="H102" s="2"/>
      <c r="I102" s="2"/>
      <c r="L102" s="2"/>
    </row>
    <row r="103" spans="6:12" ht="19.5" customHeight="1">
      <c r="F103" s="2"/>
      <c r="G103" s="2"/>
      <c r="H103" s="2"/>
      <c r="I103" s="2"/>
      <c r="L103" s="2"/>
    </row>
    <row r="104" spans="6:12" ht="19.5" customHeight="1">
      <c r="F104" s="2"/>
      <c r="G104" s="2"/>
      <c r="H104" s="2"/>
      <c r="I104" s="2"/>
      <c r="L104" s="2"/>
    </row>
    <row r="105" spans="6:12" ht="19.5" customHeight="1">
      <c r="F105" s="2"/>
      <c r="G105" s="2"/>
      <c r="H105" s="2"/>
      <c r="I105" s="2"/>
      <c r="L105" s="2"/>
    </row>
    <row r="106" spans="6:12" ht="19.5" customHeight="1">
      <c r="F106" s="2"/>
      <c r="G106" s="2"/>
      <c r="H106" s="2"/>
      <c r="I106" s="2"/>
      <c r="L106" s="2"/>
    </row>
    <row r="107" spans="6:12" ht="19.5" customHeight="1">
      <c r="F107" s="2"/>
      <c r="G107" s="2"/>
      <c r="H107" s="2"/>
      <c r="I107" s="2"/>
      <c r="L107" s="2"/>
    </row>
    <row r="108" spans="6:12" ht="19.5" customHeight="1">
      <c r="F108" s="2"/>
      <c r="G108" s="2"/>
      <c r="H108" s="2"/>
      <c r="I108" s="2"/>
      <c r="L108" s="2"/>
    </row>
    <row r="109" spans="6:12" ht="19.5" customHeight="1">
      <c r="F109" s="2"/>
      <c r="G109" s="2"/>
      <c r="H109" s="2"/>
      <c r="I109" s="2"/>
      <c r="L109" s="2"/>
    </row>
    <row r="110" spans="6:12" ht="19.5" customHeight="1">
      <c r="F110" s="2"/>
      <c r="G110" s="2"/>
      <c r="H110" s="2"/>
      <c r="I110" s="2"/>
      <c r="L110" s="2"/>
    </row>
    <row r="111" spans="6:12" ht="19.5" customHeight="1">
      <c r="F111" s="2"/>
      <c r="G111" s="2"/>
      <c r="H111" s="2"/>
      <c r="I111" s="2"/>
      <c r="L111" s="2"/>
    </row>
    <row r="112" spans="6:12" ht="19.5" customHeight="1">
      <c r="F112" s="2"/>
      <c r="G112" s="2"/>
      <c r="H112" s="2"/>
      <c r="I112" s="2"/>
      <c r="L112" s="2"/>
    </row>
    <row r="113" spans="6:12" ht="19.5" customHeight="1">
      <c r="F113" s="2"/>
      <c r="G113" s="2"/>
      <c r="H113" s="2"/>
      <c r="I113" s="2"/>
      <c r="L113" s="2"/>
    </row>
    <row r="114" spans="6:12" ht="19.5" customHeight="1">
      <c r="F114" s="2"/>
      <c r="G114" s="2"/>
      <c r="H114" s="2"/>
      <c r="I114" s="2"/>
      <c r="L114" s="2"/>
    </row>
    <row r="115" spans="6:12" ht="19.5" customHeight="1">
      <c r="F115" s="2"/>
      <c r="G115" s="2"/>
      <c r="H115" s="2"/>
      <c r="I115" s="2"/>
      <c r="L115" s="2"/>
    </row>
    <row r="116" spans="6:12" ht="19.5" customHeight="1">
      <c r="F116" s="2"/>
      <c r="G116" s="2"/>
      <c r="H116" s="2"/>
      <c r="I116" s="2"/>
      <c r="L116" s="2"/>
    </row>
    <row r="117" spans="6:12" ht="19.5" customHeight="1">
      <c r="F117" s="2"/>
      <c r="G117" s="2"/>
      <c r="H117" s="2"/>
      <c r="I117" s="2"/>
      <c r="L117" s="2"/>
    </row>
    <row r="118" spans="6:12" ht="19.5" customHeight="1">
      <c r="F118" s="2"/>
      <c r="G118" s="2"/>
      <c r="H118" s="2"/>
      <c r="I118" s="2"/>
      <c r="L118" s="2"/>
    </row>
    <row r="119" spans="6:12" ht="19.5" customHeight="1">
      <c r="F119" s="2"/>
      <c r="G119" s="2"/>
      <c r="H119" s="2"/>
      <c r="I119" s="2"/>
      <c r="L119" s="2"/>
    </row>
    <row r="120" spans="6:12" ht="19.5" customHeight="1">
      <c r="F120" s="2"/>
      <c r="G120" s="2"/>
      <c r="H120" s="2"/>
      <c r="I120" s="2"/>
      <c r="L120" s="2"/>
    </row>
    <row r="121" spans="6:12" ht="19.5" customHeight="1">
      <c r="F121" s="2"/>
      <c r="G121" s="2"/>
      <c r="H121" s="2"/>
      <c r="I121" s="2"/>
      <c r="L121" s="2"/>
    </row>
    <row r="122" spans="6:12" ht="19.5" customHeight="1">
      <c r="F122" s="2"/>
      <c r="G122" s="2"/>
      <c r="H122" s="2"/>
      <c r="I122" s="2"/>
      <c r="L122" s="2"/>
    </row>
    <row r="123" spans="6:12" ht="19.5" customHeight="1">
      <c r="F123" s="2"/>
      <c r="G123" s="2"/>
      <c r="H123" s="2"/>
      <c r="I123" s="2"/>
      <c r="L123" s="2"/>
    </row>
    <row r="124" spans="6:12" ht="19.5" customHeight="1">
      <c r="F124" s="2"/>
      <c r="G124" s="2"/>
      <c r="H124" s="2"/>
      <c r="I124" s="2"/>
      <c r="L124" s="2"/>
    </row>
    <row r="125" spans="6:12" ht="19.5" customHeight="1">
      <c r="F125" s="2"/>
      <c r="G125" s="2"/>
      <c r="H125" s="2"/>
      <c r="I125" s="2"/>
      <c r="L125" s="2"/>
    </row>
    <row r="126" spans="6:12" ht="19.5" customHeight="1">
      <c r="F126" s="2"/>
      <c r="G126" s="2"/>
      <c r="H126" s="2"/>
      <c r="I126" s="2"/>
      <c r="L126" s="2"/>
    </row>
    <row r="127" spans="6:12" ht="19.5" customHeight="1">
      <c r="F127" s="2"/>
      <c r="G127" s="2"/>
      <c r="H127" s="2"/>
      <c r="I127" s="2"/>
      <c r="L127" s="2"/>
    </row>
    <row r="128" spans="6:12" ht="19.5" customHeight="1">
      <c r="F128" s="2"/>
      <c r="G128" s="2"/>
      <c r="H128" s="2"/>
      <c r="I128" s="2"/>
      <c r="L128" s="2"/>
    </row>
    <row r="129" spans="6:12" ht="19.5" customHeight="1">
      <c r="F129" s="2"/>
      <c r="G129" s="2"/>
      <c r="H129" s="2"/>
      <c r="I129" s="2"/>
      <c r="L129" s="2"/>
    </row>
  </sheetData>
  <mergeCells count="41">
    <mergeCell ref="A3:M3"/>
    <mergeCell ref="N2:Z2"/>
    <mergeCell ref="Y4:Z4"/>
    <mergeCell ref="A2:M2"/>
    <mergeCell ref="N3:Z3"/>
    <mergeCell ref="V8:V9"/>
    <mergeCell ref="O8:O9"/>
    <mergeCell ref="P8:P9"/>
    <mergeCell ref="Q8:Q9"/>
    <mergeCell ref="R8:R9"/>
    <mergeCell ref="U6:V7"/>
    <mergeCell ref="Y6:Y9"/>
    <mergeCell ref="Z5:Z9"/>
    <mergeCell ref="W6:X7"/>
    <mergeCell ref="W8:W9"/>
    <mergeCell ref="X8:X9"/>
    <mergeCell ref="E5:Y5"/>
    <mergeCell ref="S8:S9"/>
    <mergeCell ref="T8:T9"/>
    <mergeCell ref="U8:U9"/>
    <mergeCell ref="O6:P7"/>
    <mergeCell ref="Q6:R7"/>
    <mergeCell ref="S6:T7"/>
    <mergeCell ref="J7:K7"/>
    <mergeCell ref="L7:N7"/>
    <mergeCell ref="H6:I7"/>
    <mergeCell ref="H8:H9"/>
    <mergeCell ref="I8:I9"/>
    <mergeCell ref="J6:N6"/>
    <mergeCell ref="L8:M8"/>
    <mergeCell ref="J8:J9"/>
    <mergeCell ref="K8:K9"/>
    <mergeCell ref="A5:A7"/>
    <mergeCell ref="A8:A9"/>
    <mergeCell ref="B5:C7"/>
    <mergeCell ref="B8:C9"/>
    <mergeCell ref="D5:D9"/>
    <mergeCell ref="E6:E9"/>
    <mergeCell ref="F6:G7"/>
    <mergeCell ref="F8:F9"/>
    <mergeCell ref="G8:G9"/>
  </mergeCells>
  <printOptions/>
  <pageMargins left="0.5905511811023623" right="1.299212598425197" top="0.3937007874015748" bottom="0.2" header="0.2" footer="0.2"/>
  <pageSetup horizontalDpi="360" verticalDpi="360" orientation="portrait" paperSize="9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1">
      <selection activeCell="J14" sqref="J14"/>
    </sheetView>
  </sheetViews>
  <sheetFormatPr defaultColWidth="9.33203125" defaultRowHeight="12"/>
  <cols>
    <col min="1" max="1" width="11.33203125" style="0" customWidth="1"/>
    <col min="2" max="2" width="3.33203125" style="0" customWidth="1"/>
    <col min="3" max="3" width="6.83203125" style="0" customWidth="1"/>
    <col min="4" max="4" width="8.33203125" style="0" customWidth="1"/>
    <col min="5" max="5" width="8.16015625" style="0" customWidth="1"/>
    <col min="6" max="11" width="7.83203125" style="0" customWidth="1"/>
    <col min="12" max="12" width="7.33203125" style="0" customWidth="1"/>
    <col min="13" max="13" width="7.83203125" style="0" customWidth="1"/>
    <col min="14" max="14" width="7.5" style="0" customWidth="1"/>
    <col min="15" max="16" width="6.83203125" style="0" customWidth="1"/>
    <col min="17" max="17" width="7.5" style="0" customWidth="1"/>
    <col min="18" max="18" width="6.83203125" style="0" customWidth="1"/>
    <col min="19" max="19" width="7.5" style="0" customWidth="1"/>
    <col min="20" max="20" width="6.83203125" style="0" customWidth="1"/>
    <col min="21" max="21" width="7.5" style="0" customWidth="1"/>
    <col min="22" max="22" width="6.83203125" style="0" customWidth="1"/>
    <col min="23" max="23" width="5.16015625" style="0" customWidth="1"/>
    <col min="24" max="24" width="5" style="0" customWidth="1"/>
    <col min="25" max="25" width="7.5" style="0" customWidth="1"/>
    <col min="26" max="26" width="6.83203125" style="0" customWidth="1"/>
    <col min="27" max="27" width="5.83203125" style="0" customWidth="1"/>
    <col min="28" max="28" width="5.66015625" style="0" customWidth="1"/>
  </cols>
  <sheetData>
    <row r="1" spans="1:28" s="2" customFormat="1" ht="18" customHeight="1">
      <c r="A1" s="24" t="s">
        <v>141</v>
      </c>
      <c r="B1" s="39"/>
      <c r="G1" s="3"/>
      <c r="H1" s="3"/>
      <c r="I1" s="3"/>
      <c r="J1" s="3"/>
      <c r="K1" s="3"/>
      <c r="N1" s="4"/>
      <c r="P1" s="5"/>
      <c r="AB1" s="80" t="s">
        <v>142</v>
      </c>
    </row>
    <row r="2" spans="1:28" s="19" customFormat="1" ht="19.5" customHeight="1">
      <c r="A2" s="159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81" t="s">
        <v>23</v>
      </c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28" s="2" customFormat="1" ht="19.5" customHeight="1">
      <c r="A3" s="159" t="s">
        <v>108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9"/>
      <c r="O3" s="19"/>
      <c r="P3" s="160" t="s">
        <v>135</v>
      </c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80"/>
      <c r="AB3" s="180"/>
    </row>
    <row r="4" spans="1:28" s="2" customFormat="1" ht="12" customHeight="1" thickBot="1">
      <c r="A4" s="24" t="s">
        <v>58</v>
      </c>
      <c r="B4" s="39"/>
      <c r="C4" s="7"/>
      <c r="D4" s="7"/>
      <c r="G4" s="3"/>
      <c r="H4" s="3"/>
      <c r="I4" s="3"/>
      <c r="J4" s="3"/>
      <c r="K4" s="3"/>
      <c r="N4" s="5"/>
      <c r="P4" s="5"/>
      <c r="AA4" s="161" t="s">
        <v>11</v>
      </c>
      <c r="AB4" s="161"/>
    </row>
    <row r="5" spans="1:28" s="51" customFormat="1" ht="15" customHeight="1">
      <c r="A5" s="127" t="s">
        <v>54</v>
      </c>
      <c r="B5" s="163" t="s">
        <v>43</v>
      </c>
      <c r="C5" s="164"/>
      <c r="D5" s="115" t="s">
        <v>44</v>
      </c>
      <c r="E5" s="156" t="s">
        <v>103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B5" s="152" t="s">
        <v>88</v>
      </c>
    </row>
    <row r="6" spans="1:28" s="51" customFormat="1" ht="15.75" customHeight="1">
      <c r="A6" s="162"/>
      <c r="B6" s="165"/>
      <c r="C6" s="166"/>
      <c r="D6" s="167"/>
      <c r="E6" s="118" t="s">
        <v>45</v>
      </c>
      <c r="F6" s="121" t="s">
        <v>93</v>
      </c>
      <c r="G6" s="196"/>
      <c r="H6" s="121" t="s">
        <v>94</v>
      </c>
      <c r="I6" s="196"/>
      <c r="J6" s="137" t="s">
        <v>95</v>
      </c>
      <c r="K6" s="175"/>
      <c r="L6" s="141" t="s">
        <v>102</v>
      </c>
      <c r="M6" s="183"/>
      <c r="N6" s="183"/>
      <c r="O6" s="183"/>
      <c r="P6" s="184"/>
      <c r="Q6" s="144" t="s">
        <v>96</v>
      </c>
      <c r="R6" s="185"/>
      <c r="S6" s="192" t="s">
        <v>97</v>
      </c>
      <c r="T6" s="193"/>
      <c r="U6" s="144" t="s">
        <v>98</v>
      </c>
      <c r="V6" s="185"/>
      <c r="W6" s="188" t="s">
        <v>104</v>
      </c>
      <c r="X6" s="189"/>
      <c r="Y6" s="144" t="s">
        <v>46</v>
      </c>
      <c r="Z6" s="185"/>
      <c r="AA6" s="151" t="s">
        <v>34</v>
      </c>
      <c r="AB6" s="171"/>
    </row>
    <row r="7" spans="1:28" s="51" customFormat="1" ht="35.25" customHeight="1">
      <c r="A7" s="162"/>
      <c r="B7" s="165"/>
      <c r="C7" s="166"/>
      <c r="D7" s="167"/>
      <c r="E7" s="173"/>
      <c r="F7" s="197"/>
      <c r="G7" s="198"/>
      <c r="H7" s="197"/>
      <c r="I7" s="198"/>
      <c r="J7" s="176"/>
      <c r="K7" s="177"/>
      <c r="L7" s="178" t="s">
        <v>109</v>
      </c>
      <c r="M7" s="179"/>
      <c r="N7" s="148" t="s">
        <v>17</v>
      </c>
      <c r="O7" s="149"/>
      <c r="P7" s="150"/>
      <c r="Q7" s="172"/>
      <c r="R7" s="186"/>
      <c r="S7" s="194"/>
      <c r="T7" s="195"/>
      <c r="U7" s="172"/>
      <c r="V7" s="186"/>
      <c r="W7" s="190"/>
      <c r="X7" s="191"/>
      <c r="Y7" s="172"/>
      <c r="Z7" s="186"/>
      <c r="AA7" s="167"/>
      <c r="AB7" s="171"/>
    </row>
    <row r="8" spans="1:28" s="57" customFormat="1" ht="30" customHeight="1">
      <c r="A8" s="129" t="s">
        <v>55</v>
      </c>
      <c r="B8" s="200" t="s">
        <v>35</v>
      </c>
      <c r="C8" s="134"/>
      <c r="D8" s="167"/>
      <c r="E8" s="173"/>
      <c r="F8" s="125" t="s">
        <v>36</v>
      </c>
      <c r="G8" s="125" t="s">
        <v>37</v>
      </c>
      <c r="H8" s="125" t="s">
        <v>36</v>
      </c>
      <c r="I8" s="125" t="s">
        <v>37</v>
      </c>
      <c r="J8" s="125" t="s">
        <v>36</v>
      </c>
      <c r="K8" s="125" t="s">
        <v>37</v>
      </c>
      <c r="L8" s="125" t="s">
        <v>89</v>
      </c>
      <c r="M8" s="125" t="s">
        <v>37</v>
      </c>
      <c r="N8" s="141" t="s">
        <v>106</v>
      </c>
      <c r="O8" s="184"/>
      <c r="P8" s="79" t="s">
        <v>105</v>
      </c>
      <c r="Q8" s="154" t="s">
        <v>36</v>
      </c>
      <c r="R8" s="154" t="s">
        <v>38</v>
      </c>
      <c r="S8" s="154" t="s">
        <v>36</v>
      </c>
      <c r="T8" s="154" t="s">
        <v>38</v>
      </c>
      <c r="U8" s="154" t="s">
        <v>36</v>
      </c>
      <c r="V8" s="154" t="s">
        <v>38</v>
      </c>
      <c r="W8" s="154" t="s">
        <v>89</v>
      </c>
      <c r="X8" s="154" t="s">
        <v>90</v>
      </c>
      <c r="Y8" s="154" t="s">
        <v>36</v>
      </c>
      <c r="Z8" s="154" t="s">
        <v>38</v>
      </c>
      <c r="AA8" s="167"/>
      <c r="AB8" s="171"/>
    </row>
    <row r="9" spans="1:28" s="57" customFormat="1" ht="23.25" customHeight="1">
      <c r="A9" s="199"/>
      <c r="B9" s="201"/>
      <c r="C9" s="136"/>
      <c r="D9" s="168"/>
      <c r="E9" s="174"/>
      <c r="F9" s="187"/>
      <c r="G9" s="187"/>
      <c r="H9" s="187"/>
      <c r="I9" s="187"/>
      <c r="J9" s="187"/>
      <c r="K9" s="187"/>
      <c r="L9" s="187"/>
      <c r="M9" s="187"/>
      <c r="N9" s="42" t="s">
        <v>39</v>
      </c>
      <c r="O9" s="42" t="s">
        <v>40</v>
      </c>
      <c r="P9" s="43" t="s">
        <v>40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68"/>
      <c r="AB9" s="172"/>
    </row>
    <row r="10" spans="1:28" s="2" customFormat="1" ht="12.75" customHeight="1">
      <c r="A10" s="37" t="s">
        <v>92</v>
      </c>
      <c r="B10" s="69" t="s">
        <v>0</v>
      </c>
      <c r="C10" s="58" t="s">
        <v>4</v>
      </c>
      <c r="D10" s="33">
        <v>287344</v>
      </c>
      <c r="E10" s="33">
        <v>283795</v>
      </c>
      <c r="F10" s="33">
        <v>84</v>
      </c>
      <c r="G10" s="33">
        <v>137</v>
      </c>
      <c r="H10" s="33">
        <v>5854</v>
      </c>
      <c r="I10" s="33">
        <v>2735</v>
      </c>
      <c r="J10" s="33">
        <v>26781</v>
      </c>
      <c r="K10" s="33">
        <v>13834</v>
      </c>
      <c r="L10" s="33">
        <v>17680</v>
      </c>
      <c r="M10" s="33">
        <v>4758</v>
      </c>
      <c r="N10" s="33">
        <v>9026</v>
      </c>
      <c r="O10" s="33">
        <v>1127</v>
      </c>
      <c r="P10" s="33">
        <v>1009</v>
      </c>
      <c r="Q10" s="33">
        <v>20214</v>
      </c>
      <c r="R10" s="33">
        <v>10765</v>
      </c>
      <c r="S10" s="33">
        <v>54624</v>
      </c>
      <c r="T10" s="33">
        <v>15680</v>
      </c>
      <c r="U10" s="33">
        <v>36449</v>
      </c>
      <c r="V10" s="33">
        <v>7131</v>
      </c>
      <c r="W10" s="33">
        <v>726</v>
      </c>
      <c r="X10" s="33">
        <v>242</v>
      </c>
      <c r="Y10" s="33">
        <v>45997</v>
      </c>
      <c r="Z10" s="33">
        <v>8100</v>
      </c>
      <c r="AA10" s="33">
        <v>842</v>
      </c>
      <c r="AB10" s="33">
        <v>3549</v>
      </c>
    </row>
    <row r="11" spans="1:28" s="2" customFormat="1" ht="12.75" customHeight="1">
      <c r="A11" s="77" t="s">
        <v>99</v>
      </c>
      <c r="B11" s="38" t="s">
        <v>1</v>
      </c>
      <c r="C11" s="59" t="s">
        <v>15</v>
      </c>
      <c r="D11" s="35">
        <v>148242</v>
      </c>
      <c r="E11" s="23">
        <v>147654</v>
      </c>
      <c r="F11" s="23">
        <v>60</v>
      </c>
      <c r="G11" s="23">
        <v>91</v>
      </c>
      <c r="H11" s="23">
        <v>3638</v>
      </c>
      <c r="I11" s="23">
        <v>1413</v>
      </c>
      <c r="J11" s="23">
        <v>13345</v>
      </c>
      <c r="K11" s="23">
        <v>7052</v>
      </c>
      <c r="L11" s="23">
        <v>9468</v>
      </c>
      <c r="M11" s="23">
        <v>2712</v>
      </c>
      <c r="N11" s="23">
        <v>4776</v>
      </c>
      <c r="O11" s="23">
        <v>603</v>
      </c>
      <c r="P11" s="23">
        <v>161</v>
      </c>
      <c r="Q11" s="23">
        <v>10889</v>
      </c>
      <c r="R11" s="23">
        <v>5715</v>
      </c>
      <c r="S11" s="23">
        <v>30633</v>
      </c>
      <c r="T11" s="23">
        <v>9399</v>
      </c>
      <c r="U11" s="23">
        <v>19814</v>
      </c>
      <c r="V11" s="23">
        <v>4278</v>
      </c>
      <c r="W11" s="23">
        <v>466</v>
      </c>
      <c r="X11" s="23">
        <v>170</v>
      </c>
      <c r="Y11" s="23">
        <v>19612</v>
      </c>
      <c r="Z11" s="23">
        <v>2962</v>
      </c>
      <c r="AA11" s="23">
        <v>397</v>
      </c>
      <c r="AB11" s="23">
        <v>588</v>
      </c>
    </row>
    <row r="12" spans="1:28" s="2" customFormat="1" ht="12.75" customHeight="1">
      <c r="A12" s="60"/>
      <c r="B12" s="38" t="s">
        <v>2</v>
      </c>
      <c r="C12" s="61" t="s">
        <v>6</v>
      </c>
      <c r="D12" s="23">
        <v>139102</v>
      </c>
      <c r="E12" s="23">
        <v>136141</v>
      </c>
      <c r="F12" s="23">
        <v>24</v>
      </c>
      <c r="G12" s="23">
        <v>46</v>
      </c>
      <c r="H12" s="23">
        <v>2216</v>
      </c>
      <c r="I12" s="23">
        <v>1322</v>
      </c>
      <c r="J12" s="23">
        <v>13436</v>
      </c>
      <c r="K12" s="23">
        <v>6782</v>
      </c>
      <c r="L12" s="23">
        <v>8212</v>
      </c>
      <c r="M12" s="23">
        <v>2046</v>
      </c>
      <c r="N12" s="23">
        <v>4250</v>
      </c>
      <c r="O12" s="23">
        <v>524</v>
      </c>
      <c r="P12" s="23">
        <v>848</v>
      </c>
      <c r="Q12" s="23">
        <v>9325</v>
      </c>
      <c r="R12" s="23">
        <v>5050</v>
      </c>
      <c r="S12" s="23">
        <v>23991</v>
      </c>
      <c r="T12" s="23">
        <v>6281</v>
      </c>
      <c r="U12" s="23">
        <v>16635</v>
      </c>
      <c r="V12" s="23">
        <v>2853</v>
      </c>
      <c r="W12" s="23">
        <v>260</v>
      </c>
      <c r="X12" s="23">
        <v>72</v>
      </c>
      <c r="Y12" s="23">
        <v>26385</v>
      </c>
      <c r="Z12" s="23">
        <v>5138</v>
      </c>
      <c r="AA12" s="23">
        <v>445</v>
      </c>
      <c r="AB12" s="23">
        <v>2961</v>
      </c>
    </row>
    <row r="13" spans="1:28" s="2" customFormat="1" ht="3" customHeight="1">
      <c r="A13" s="62"/>
      <c r="B13" s="70"/>
      <c r="C13" s="63"/>
      <c r="D13" s="23"/>
      <c r="E13" s="23"/>
      <c r="F13" s="23" t="e">
        <f>SUM(F17,F21,F25,F29,F33,F37,F41,F45,F49,#REF!,F56)</f>
        <v>#REF!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34" customFormat="1" ht="12.75" customHeight="1">
      <c r="A14" s="37" t="s">
        <v>132</v>
      </c>
      <c r="B14" s="69" t="s">
        <v>0</v>
      </c>
      <c r="C14" s="55" t="s">
        <v>4</v>
      </c>
      <c r="D14" s="33">
        <v>287846</v>
      </c>
      <c r="E14" s="33">
        <v>284518</v>
      </c>
      <c r="F14" s="33">
        <v>206</v>
      </c>
      <c r="G14" s="33">
        <v>327</v>
      </c>
      <c r="H14" s="33">
        <v>6073</v>
      </c>
      <c r="I14" s="33">
        <v>2778</v>
      </c>
      <c r="J14" s="33">
        <v>28705</v>
      </c>
      <c r="K14" s="33">
        <v>14888</v>
      </c>
      <c r="L14" s="33">
        <v>17575</v>
      </c>
      <c r="M14" s="33">
        <v>4554</v>
      </c>
      <c r="N14" s="33">
        <v>8926</v>
      </c>
      <c r="O14" s="33">
        <v>1087</v>
      </c>
      <c r="P14" s="33">
        <v>1114</v>
      </c>
      <c r="Q14" s="33">
        <v>19898</v>
      </c>
      <c r="R14" s="33">
        <v>11136</v>
      </c>
      <c r="S14" s="33">
        <v>54283</v>
      </c>
      <c r="T14" s="33">
        <v>15918</v>
      </c>
      <c r="U14" s="33">
        <v>35815</v>
      </c>
      <c r="V14" s="33">
        <v>7006</v>
      </c>
      <c r="W14" s="33">
        <v>696</v>
      </c>
      <c r="X14" s="33">
        <v>232</v>
      </c>
      <c r="Y14" s="33">
        <v>44696</v>
      </c>
      <c r="Z14" s="33">
        <v>7814</v>
      </c>
      <c r="AA14" s="33">
        <v>791</v>
      </c>
      <c r="AB14" s="33">
        <v>3328</v>
      </c>
    </row>
    <row r="15" spans="1:28" s="34" customFormat="1" ht="12.75" customHeight="1">
      <c r="A15" s="46" t="s">
        <v>136</v>
      </c>
      <c r="B15" s="38" t="s">
        <v>1</v>
      </c>
      <c r="C15" s="53" t="s">
        <v>15</v>
      </c>
      <c r="D15" s="35">
        <v>147972</v>
      </c>
      <c r="E15" s="23">
        <v>147431</v>
      </c>
      <c r="F15" s="23">
        <v>154</v>
      </c>
      <c r="G15" s="23">
        <v>214</v>
      </c>
      <c r="H15" s="23">
        <v>3674</v>
      </c>
      <c r="I15" s="23">
        <v>1444</v>
      </c>
      <c r="J15" s="23">
        <v>14212</v>
      </c>
      <c r="K15" s="23">
        <v>7574</v>
      </c>
      <c r="L15" s="23">
        <v>9424</v>
      </c>
      <c r="M15" s="23">
        <v>2637</v>
      </c>
      <c r="N15" s="23">
        <v>4727</v>
      </c>
      <c r="O15" s="23">
        <v>587</v>
      </c>
      <c r="P15" s="23">
        <v>176</v>
      </c>
      <c r="Q15" s="23">
        <v>10692</v>
      </c>
      <c r="R15" s="23">
        <v>5922</v>
      </c>
      <c r="S15" s="23">
        <v>30362</v>
      </c>
      <c r="T15" s="23">
        <v>9502</v>
      </c>
      <c r="U15" s="23">
        <v>19328</v>
      </c>
      <c r="V15" s="23">
        <v>4164</v>
      </c>
      <c r="W15" s="23">
        <v>445</v>
      </c>
      <c r="X15" s="23">
        <v>163</v>
      </c>
      <c r="Y15" s="23">
        <v>18835</v>
      </c>
      <c r="Z15" s="23">
        <v>2826</v>
      </c>
      <c r="AA15" s="23">
        <v>369</v>
      </c>
      <c r="AB15" s="23">
        <v>541</v>
      </c>
    </row>
    <row r="16" spans="1:28" s="34" customFormat="1" ht="12.75" customHeight="1">
      <c r="A16" s="49"/>
      <c r="B16" s="38" t="s">
        <v>2</v>
      </c>
      <c r="C16" s="54" t="s">
        <v>6</v>
      </c>
      <c r="D16" s="23">
        <v>139874</v>
      </c>
      <c r="E16" s="23">
        <v>137087</v>
      </c>
      <c r="F16" s="23">
        <v>52</v>
      </c>
      <c r="G16" s="23">
        <v>113</v>
      </c>
      <c r="H16" s="23">
        <v>2399</v>
      </c>
      <c r="I16" s="23">
        <v>1334</v>
      </c>
      <c r="J16" s="23">
        <v>14493</v>
      </c>
      <c r="K16" s="23">
        <v>7314</v>
      </c>
      <c r="L16" s="23">
        <v>8151</v>
      </c>
      <c r="M16" s="23">
        <v>1917</v>
      </c>
      <c r="N16" s="23">
        <v>4199</v>
      </c>
      <c r="O16" s="23">
        <v>500</v>
      </c>
      <c r="P16" s="23">
        <v>938</v>
      </c>
      <c r="Q16" s="23">
        <v>9206</v>
      </c>
      <c r="R16" s="23">
        <v>5214</v>
      </c>
      <c r="S16" s="23">
        <v>23921</v>
      </c>
      <c r="T16" s="23">
        <v>6416</v>
      </c>
      <c r="U16" s="23">
        <v>16487</v>
      </c>
      <c r="V16" s="23">
        <v>2842</v>
      </c>
      <c r="W16" s="23">
        <v>251</v>
      </c>
      <c r="X16" s="23">
        <v>69</v>
      </c>
      <c r="Y16" s="23">
        <v>25861</v>
      </c>
      <c r="Z16" s="23">
        <v>4988</v>
      </c>
      <c r="AA16" s="23">
        <v>422</v>
      </c>
      <c r="AB16" s="23">
        <v>2787</v>
      </c>
    </row>
    <row r="17" spans="1:28" s="34" customFormat="1" ht="3" customHeight="1">
      <c r="A17" s="101"/>
      <c r="B17" s="103"/>
      <c r="C17" s="10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34" customFormat="1" ht="12.75" customHeight="1">
      <c r="A18" s="37" t="s">
        <v>137</v>
      </c>
      <c r="B18" s="69" t="s">
        <v>0</v>
      </c>
      <c r="C18" s="55" t="s">
        <v>4</v>
      </c>
      <c r="D18" s="33">
        <v>288373</v>
      </c>
      <c r="E18" s="33">
        <v>285235</v>
      </c>
      <c r="F18" s="33">
        <v>663</v>
      </c>
      <c r="G18" s="33">
        <v>422</v>
      </c>
      <c r="H18" s="33">
        <v>6223</v>
      </c>
      <c r="I18" s="33">
        <v>2959</v>
      </c>
      <c r="J18" s="33">
        <v>30223</v>
      </c>
      <c r="K18" s="33">
        <v>15997</v>
      </c>
      <c r="L18" s="33">
        <v>17549</v>
      </c>
      <c r="M18" s="33">
        <v>4557</v>
      </c>
      <c r="N18" s="33">
        <v>8838</v>
      </c>
      <c r="O18" s="33">
        <v>1042</v>
      </c>
      <c r="P18" s="33">
        <v>1242</v>
      </c>
      <c r="Q18" s="33">
        <v>19682</v>
      </c>
      <c r="R18" s="33">
        <v>11200</v>
      </c>
      <c r="S18" s="33">
        <v>54142</v>
      </c>
      <c r="T18" s="33">
        <v>16148</v>
      </c>
      <c r="U18" s="33">
        <v>34943</v>
      </c>
      <c r="V18" s="33">
        <v>6975</v>
      </c>
      <c r="W18" s="33">
        <v>672</v>
      </c>
      <c r="X18" s="33">
        <v>229</v>
      </c>
      <c r="Y18" s="33">
        <v>43298</v>
      </c>
      <c r="Z18" s="33">
        <v>7496</v>
      </c>
      <c r="AA18" s="33">
        <v>735</v>
      </c>
      <c r="AB18" s="33">
        <v>3138</v>
      </c>
    </row>
    <row r="19" spans="1:28" s="34" customFormat="1" ht="12.75" customHeight="1">
      <c r="A19" s="46" t="s">
        <v>138</v>
      </c>
      <c r="B19" s="38" t="s">
        <v>1</v>
      </c>
      <c r="C19" s="53" t="s">
        <v>15</v>
      </c>
      <c r="D19" s="35">
        <v>147831</v>
      </c>
      <c r="E19" s="35">
        <v>147324</v>
      </c>
      <c r="F19" s="35">
        <v>453</v>
      </c>
      <c r="G19" s="76">
        <v>283</v>
      </c>
      <c r="H19" s="76">
        <v>3647</v>
      </c>
      <c r="I19" s="76">
        <v>1552</v>
      </c>
      <c r="J19" s="76">
        <v>14882</v>
      </c>
      <c r="K19" s="76">
        <v>8136</v>
      </c>
      <c r="L19" s="76">
        <v>9410</v>
      </c>
      <c r="M19" s="76">
        <v>2632</v>
      </c>
      <c r="N19" s="76">
        <v>4680</v>
      </c>
      <c r="O19" s="76">
        <v>573</v>
      </c>
      <c r="P19" s="76">
        <v>197</v>
      </c>
      <c r="Q19" s="76">
        <v>10570</v>
      </c>
      <c r="R19" s="76">
        <v>5978</v>
      </c>
      <c r="S19" s="76">
        <v>30234</v>
      </c>
      <c r="T19" s="76">
        <v>9636</v>
      </c>
      <c r="U19" s="76">
        <v>18730</v>
      </c>
      <c r="V19" s="76">
        <v>4150</v>
      </c>
      <c r="W19" s="76">
        <v>423</v>
      </c>
      <c r="X19" s="76">
        <v>160</v>
      </c>
      <c r="Y19" s="76">
        <v>18012</v>
      </c>
      <c r="Z19" s="76">
        <v>2648</v>
      </c>
      <c r="AA19" s="76">
        <v>338</v>
      </c>
      <c r="AB19" s="76">
        <v>507</v>
      </c>
    </row>
    <row r="20" spans="1:28" s="34" customFormat="1" ht="12.75" customHeight="1">
      <c r="A20" s="49"/>
      <c r="B20" s="38" t="s">
        <v>2</v>
      </c>
      <c r="C20" s="54" t="s">
        <v>6</v>
      </c>
      <c r="D20" s="35">
        <v>140542</v>
      </c>
      <c r="E20" s="35">
        <v>137911</v>
      </c>
      <c r="F20" s="35">
        <v>210</v>
      </c>
      <c r="G20" s="76">
        <v>139</v>
      </c>
      <c r="H20" s="76">
        <v>2576</v>
      </c>
      <c r="I20" s="76">
        <v>1407</v>
      </c>
      <c r="J20" s="76">
        <v>15341</v>
      </c>
      <c r="K20" s="76">
        <v>7861</v>
      </c>
      <c r="L20" s="76">
        <v>8139</v>
      </c>
      <c r="M20" s="76">
        <v>1925</v>
      </c>
      <c r="N20" s="76">
        <v>4158</v>
      </c>
      <c r="O20" s="76">
        <v>469</v>
      </c>
      <c r="P20" s="76">
        <v>1045</v>
      </c>
      <c r="Q20" s="76">
        <v>9112</v>
      </c>
      <c r="R20" s="76">
        <v>5222</v>
      </c>
      <c r="S20" s="76">
        <v>23908</v>
      </c>
      <c r="T20" s="76">
        <v>6512</v>
      </c>
      <c r="U20" s="76">
        <v>16213</v>
      </c>
      <c r="V20" s="76">
        <v>2825</v>
      </c>
      <c r="W20" s="76">
        <v>249</v>
      </c>
      <c r="X20" s="76">
        <v>69</v>
      </c>
      <c r="Y20" s="76">
        <v>25286</v>
      </c>
      <c r="Z20" s="76">
        <v>4848</v>
      </c>
      <c r="AA20" s="76">
        <v>397</v>
      </c>
      <c r="AB20" s="76">
        <v>2631</v>
      </c>
    </row>
    <row r="21" spans="1:28" s="34" customFormat="1" ht="3" customHeight="1">
      <c r="A21" s="101"/>
      <c r="B21" s="103"/>
      <c r="C21" s="10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</row>
    <row r="22" spans="1:28" s="34" customFormat="1" ht="12.75" customHeight="1">
      <c r="A22" s="97"/>
      <c r="B22" s="73"/>
      <c r="C22" s="9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s="34" customFormat="1" ht="12.75" customHeight="1">
      <c r="A23" s="99"/>
      <c r="B23" s="73"/>
      <c r="C23" s="100"/>
      <c r="D23" s="35"/>
      <c r="E23" s="35"/>
      <c r="F23" s="3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</row>
    <row r="24" spans="1:28" s="34" customFormat="1" ht="12.75" customHeight="1">
      <c r="A24" s="101"/>
      <c r="B24" s="73"/>
      <c r="C24" s="102"/>
      <c r="D24" s="35"/>
      <c r="E24" s="35"/>
      <c r="F24" s="3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</row>
    <row r="25" spans="1:28" s="34" customFormat="1" ht="3" customHeight="1">
      <c r="A25" s="101"/>
      <c r="B25" s="103"/>
      <c r="C25" s="10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34" customFormat="1" ht="12.75" customHeight="1">
      <c r="A26" s="97"/>
      <c r="B26" s="73"/>
      <c r="C26" s="9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34" customFormat="1" ht="12.75" customHeight="1">
      <c r="A27" s="99"/>
      <c r="B27" s="73"/>
      <c r="C27" s="100"/>
      <c r="D27" s="35"/>
      <c r="E27" s="35"/>
      <c r="F27" s="3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s="34" customFormat="1" ht="12.75" customHeight="1">
      <c r="A28" s="101"/>
      <c r="B28" s="73"/>
      <c r="C28" s="102"/>
      <c r="D28" s="35"/>
      <c r="E28" s="35"/>
      <c r="F28" s="3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28" s="34" customFormat="1" ht="3" customHeight="1">
      <c r="A29" s="101"/>
      <c r="B29" s="103"/>
      <c r="C29" s="10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34" customFormat="1" ht="12.75" customHeight="1">
      <c r="A30" s="97"/>
      <c r="B30" s="73"/>
      <c r="C30" s="9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s="34" customFormat="1" ht="12.75" customHeight="1">
      <c r="A31" s="99"/>
      <c r="B31" s="73"/>
      <c r="C31" s="100"/>
      <c r="D31" s="35"/>
      <c r="E31" s="35"/>
      <c r="F31" s="3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s="34" customFormat="1" ht="12.75" customHeight="1">
      <c r="A32" s="101"/>
      <c r="B32" s="73"/>
      <c r="C32" s="102"/>
      <c r="D32" s="35"/>
      <c r="E32" s="35"/>
      <c r="F32" s="3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s="34" customFormat="1" ht="3" customHeight="1">
      <c r="A33" s="101"/>
      <c r="B33" s="103"/>
      <c r="C33" s="10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s="34" customFormat="1" ht="12.75" customHeight="1">
      <c r="A34" s="97"/>
      <c r="B34" s="73"/>
      <c r="C34" s="9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s="34" customFormat="1" ht="12.75" customHeight="1">
      <c r="A35" s="99"/>
      <c r="B35" s="73"/>
      <c r="C35" s="100"/>
      <c r="D35" s="35"/>
      <c r="E35" s="35"/>
      <c r="F35" s="3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s="34" customFormat="1" ht="12.75" customHeight="1">
      <c r="A36" s="101"/>
      <c r="B36" s="73"/>
      <c r="C36" s="102"/>
      <c r="D36" s="35"/>
      <c r="E36" s="35"/>
      <c r="F36" s="3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28" s="34" customFormat="1" ht="3" customHeight="1">
      <c r="A37" s="101"/>
      <c r="B37" s="103"/>
      <c r="C37" s="10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</row>
    <row r="38" spans="1:28" s="34" customFormat="1" ht="12.75" customHeight="1">
      <c r="A38" s="97"/>
      <c r="B38" s="73"/>
      <c r="C38" s="9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s="34" customFormat="1" ht="12.75" customHeight="1">
      <c r="A39" s="99"/>
      <c r="B39" s="73"/>
      <c r="C39" s="100"/>
      <c r="D39" s="35"/>
      <c r="E39" s="35"/>
      <c r="F39" s="3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8" s="34" customFormat="1" ht="12.75" customHeight="1">
      <c r="A40" s="101"/>
      <c r="B40" s="73"/>
      <c r="C40" s="102"/>
      <c r="D40" s="35"/>
      <c r="E40" s="35"/>
      <c r="F40" s="3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s="34" customFormat="1" ht="3" customHeight="1">
      <c r="A41" s="101"/>
      <c r="B41" s="103"/>
      <c r="C41" s="10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s="34" customFormat="1" ht="12.75" customHeight="1">
      <c r="A42" s="97"/>
      <c r="B42" s="73"/>
      <c r="C42" s="9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s="34" customFormat="1" ht="12.75" customHeight="1">
      <c r="A43" s="99"/>
      <c r="B43" s="73"/>
      <c r="C43" s="100"/>
      <c r="D43" s="35"/>
      <c r="E43" s="35"/>
      <c r="F43" s="3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</row>
    <row r="44" spans="1:28" s="34" customFormat="1" ht="12.75" customHeight="1">
      <c r="A44" s="101"/>
      <c r="B44" s="73"/>
      <c r="C44" s="102"/>
      <c r="D44" s="35"/>
      <c r="E44" s="35"/>
      <c r="F44" s="3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28" s="34" customFormat="1" ht="3" customHeight="1">
      <c r="A45" s="101"/>
      <c r="B45" s="103"/>
      <c r="C45" s="10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</row>
    <row r="46" spans="1:28" s="34" customFormat="1" ht="12.75" customHeight="1">
      <c r="A46" s="97"/>
      <c r="B46" s="73"/>
      <c r="C46" s="9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s="34" customFormat="1" ht="12.75" customHeight="1">
      <c r="A47" s="99"/>
      <c r="B47" s="73"/>
      <c r="C47" s="100"/>
      <c r="D47" s="35"/>
      <c r="E47" s="35"/>
      <c r="F47" s="3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</row>
    <row r="48" spans="1:28" s="34" customFormat="1" ht="12.75" customHeight="1">
      <c r="A48" s="101"/>
      <c r="B48" s="73"/>
      <c r="C48" s="102"/>
      <c r="D48" s="35"/>
      <c r="E48" s="35"/>
      <c r="F48" s="3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</row>
    <row r="49" spans="1:28" s="34" customFormat="1" ht="3" customHeight="1">
      <c r="A49" s="101"/>
      <c r="B49" s="103"/>
      <c r="C49" s="10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Z49" s="35"/>
      <c r="AA49" s="35"/>
      <c r="AB49" s="35"/>
    </row>
    <row r="50" spans="1:28" s="34" customFormat="1" ht="12.75" customHeight="1">
      <c r="A50" s="97"/>
      <c r="B50" s="73"/>
      <c r="C50" s="9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s="34" customFormat="1" ht="12.75" customHeight="1">
      <c r="A51" s="99"/>
      <c r="B51" s="73"/>
      <c r="C51" s="100"/>
      <c r="D51" s="35"/>
      <c r="E51" s="35"/>
      <c r="F51" s="3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</row>
    <row r="52" spans="1:28" s="34" customFormat="1" ht="12.75" customHeight="1">
      <c r="A52" s="101"/>
      <c r="B52" s="73"/>
      <c r="C52" s="102"/>
      <c r="D52" s="35"/>
      <c r="E52" s="35"/>
      <c r="F52" s="3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</row>
    <row r="53" spans="1:28" s="34" customFormat="1" ht="11.25" customHeight="1">
      <c r="A53" s="97"/>
      <c r="B53" s="73"/>
      <c r="C53" s="9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s="34" customFormat="1" ht="12" customHeight="1">
      <c r="A54" s="204"/>
      <c r="B54" s="73"/>
      <c r="C54" s="100"/>
      <c r="D54" s="35"/>
      <c r="E54" s="35"/>
      <c r="F54" s="3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</row>
    <row r="55" spans="1:28" s="34" customFormat="1" ht="11.25" customHeight="1">
      <c r="A55" s="204"/>
      <c r="B55" s="73"/>
      <c r="C55" s="102"/>
      <c r="D55" s="35"/>
      <c r="E55" s="35"/>
      <c r="F55" s="3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28" s="2" customFormat="1" ht="1.5" customHeight="1" thickBot="1">
      <c r="A56" s="64"/>
      <c r="B56" s="74"/>
      <c r="C56" s="65"/>
      <c r="D56" s="14"/>
      <c r="E56" s="14"/>
      <c r="F56" s="14"/>
      <c r="G56" s="20"/>
      <c r="H56" s="20"/>
      <c r="I56" s="21"/>
      <c r="J56" s="22"/>
      <c r="K56" s="22"/>
      <c r="L56" s="22"/>
      <c r="M56" s="22"/>
      <c r="N56" s="22"/>
      <c r="O56" s="22"/>
      <c r="P56" s="21"/>
      <c r="Q56" s="22"/>
      <c r="R56" s="22"/>
      <c r="S56" s="22"/>
      <c r="T56" s="22"/>
      <c r="U56" s="22"/>
      <c r="V56" s="22"/>
      <c r="W56" s="20"/>
      <c r="X56" s="20"/>
      <c r="Y56" s="22"/>
      <c r="Z56" s="22"/>
      <c r="AA56" s="20"/>
      <c r="AB56" s="22"/>
    </row>
    <row r="57" spans="1:28" s="2" customFormat="1" ht="13.5" customHeight="1">
      <c r="A57" s="24" t="s">
        <v>75</v>
      </c>
      <c r="B57" s="39"/>
      <c r="G57" s="3"/>
      <c r="H57" s="3"/>
      <c r="I57" s="3"/>
      <c r="J57" s="3"/>
      <c r="K57" s="3"/>
      <c r="L57" s="5"/>
      <c r="N57" s="202" t="s">
        <v>74</v>
      </c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AB57" s="5"/>
    </row>
    <row r="58" spans="1:28" s="2" customFormat="1" ht="24" customHeight="1">
      <c r="A58" s="205" t="s">
        <v>91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5"/>
      <c r="AB58" s="5"/>
    </row>
    <row r="59" spans="1:7" ht="12">
      <c r="A59" s="203" t="s">
        <v>101</v>
      </c>
      <c r="B59" s="203"/>
      <c r="C59" s="203"/>
      <c r="D59" s="203"/>
      <c r="E59" s="203"/>
      <c r="F59" s="203"/>
      <c r="G59" s="203"/>
    </row>
  </sheetData>
  <mergeCells count="49">
    <mergeCell ref="N57:Y57"/>
    <mergeCell ref="A59:G59"/>
    <mergeCell ref="A54:A55"/>
    <mergeCell ref="A58:O58"/>
    <mergeCell ref="I8:I9"/>
    <mergeCell ref="H6:I7"/>
    <mergeCell ref="A8:A9"/>
    <mergeCell ref="B8:C9"/>
    <mergeCell ref="F6:G7"/>
    <mergeCell ref="F8:F9"/>
    <mergeCell ref="G8:G9"/>
    <mergeCell ref="H8:H9"/>
    <mergeCell ref="W8:W9"/>
    <mergeCell ref="X8:X9"/>
    <mergeCell ref="Y8:Y9"/>
    <mergeCell ref="Z8:Z9"/>
    <mergeCell ref="J8:J9"/>
    <mergeCell ref="K8:K9"/>
    <mergeCell ref="W6:X7"/>
    <mergeCell ref="Y6:Z7"/>
    <mergeCell ref="S6:T7"/>
    <mergeCell ref="U6:V7"/>
    <mergeCell ref="S8:S9"/>
    <mergeCell ref="T8:T9"/>
    <mergeCell ref="U8:U9"/>
    <mergeCell ref="V8:V9"/>
    <mergeCell ref="Q8:Q9"/>
    <mergeCell ref="R8:R9"/>
    <mergeCell ref="L6:P6"/>
    <mergeCell ref="Q6:R7"/>
    <mergeCell ref="N7:P7"/>
    <mergeCell ref="L8:L9"/>
    <mergeCell ref="M8:M9"/>
    <mergeCell ref="N8:O8"/>
    <mergeCell ref="P3:Z3"/>
    <mergeCell ref="AA3:AB3"/>
    <mergeCell ref="A2:M2"/>
    <mergeCell ref="A3:M3"/>
    <mergeCell ref="N2:AB2"/>
    <mergeCell ref="AA4:AB4"/>
    <mergeCell ref="A5:A7"/>
    <mergeCell ref="B5:C7"/>
    <mergeCell ref="D5:D9"/>
    <mergeCell ref="E5:AA5"/>
    <mergeCell ref="AB5:AB9"/>
    <mergeCell ref="E6:E9"/>
    <mergeCell ref="J6:K7"/>
    <mergeCell ref="AA6:AA9"/>
    <mergeCell ref="L7:M7"/>
  </mergeCells>
  <printOptions/>
  <pageMargins left="0.5905511811023623" right="1.299212598425197" top="0.42" bottom="0.2" header="0.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0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M2"/>
    </sheetView>
  </sheetViews>
  <sheetFormatPr defaultColWidth="9.33203125" defaultRowHeight="12"/>
  <cols>
    <col min="1" max="1" width="11.33203125" style="0" customWidth="1"/>
    <col min="2" max="2" width="3.33203125" style="0" customWidth="1"/>
    <col min="3" max="3" width="6.83203125" style="0" customWidth="1"/>
    <col min="4" max="4" width="8.33203125" style="0" customWidth="1"/>
    <col min="5" max="5" width="8.16015625" style="0" customWidth="1"/>
    <col min="6" max="11" width="7.83203125" style="0" customWidth="1"/>
    <col min="12" max="12" width="7.33203125" style="0" customWidth="1"/>
    <col min="13" max="13" width="7.83203125" style="0" customWidth="1"/>
    <col min="14" max="14" width="7.5" style="0" customWidth="1"/>
    <col min="15" max="16" width="6.83203125" style="0" customWidth="1"/>
    <col min="17" max="17" width="7.5" style="0" customWidth="1"/>
    <col min="18" max="18" width="6.83203125" style="0" customWidth="1"/>
    <col min="19" max="19" width="7.5" style="0" customWidth="1"/>
    <col min="20" max="20" width="6.83203125" style="0" customWidth="1"/>
    <col min="21" max="21" width="7.5" style="0" customWidth="1"/>
    <col min="22" max="22" width="6.83203125" style="0" customWidth="1"/>
    <col min="23" max="23" width="5.16015625" style="0" customWidth="1"/>
    <col min="24" max="24" width="5" style="0" customWidth="1"/>
    <col min="25" max="25" width="7.5" style="0" customWidth="1"/>
    <col min="26" max="26" width="6.83203125" style="0" customWidth="1"/>
    <col min="27" max="27" width="5.83203125" style="0" customWidth="1"/>
    <col min="28" max="28" width="5.66015625" style="0" customWidth="1"/>
  </cols>
  <sheetData>
    <row r="1" spans="1:28" s="2" customFormat="1" ht="18" customHeight="1">
      <c r="A1" s="24" t="s">
        <v>133</v>
      </c>
      <c r="B1" s="39"/>
      <c r="G1" s="81"/>
      <c r="H1" s="81"/>
      <c r="I1" s="81"/>
      <c r="J1" s="81"/>
      <c r="K1" s="81"/>
      <c r="N1" s="4"/>
      <c r="P1" s="5"/>
      <c r="AB1" s="80" t="s">
        <v>134</v>
      </c>
    </row>
    <row r="2" spans="1:28" s="19" customFormat="1" ht="19.5" customHeight="1">
      <c r="A2" s="159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81" t="s">
        <v>110</v>
      </c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</row>
    <row r="3" spans="1:28" s="2" customFormat="1" ht="19.5" customHeight="1">
      <c r="A3" s="159" t="s">
        <v>146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9"/>
      <c r="O3" s="19"/>
      <c r="P3" s="160" t="s">
        <v>100</v>
      </c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80"/>
      <c r="AB3" s="180"/>
    </row>
    <row r="4" spans="1:28" s="2" customFormat="1" ht="12" customHeight="1" thickBot="1">
      <c r="A4" s="24" t="s">
        <v>58</v>
      </c>
      <c r="B4" s="39"/>
      <c r="C4" s="7"/>
      <c r="D4" s="7"/>
      <c r="G4" s="81"/>
      <c r="H4" s="81"/>
      <c r="I4" s="81"/>
      <c r="J4" s="81"/>
      <c r="K4" s="81"/>
      <c r="N4" s="5"/>
      <c r="P4" s="5"/>
      <c r="AA4" s="161" t="s">
        <v>111</v>
      </c>
      <c r="AB4" s="161"/>
    </row>
    <row r="5" spans="1:28" s="51" customFormat="1" ht="15" customHeight="1">
      <c r="A5" s="127" t="s">
        <v>54</v>
      </c>
      <c r="B5" s="163" t="s">
        <v>24</v>
      </c>
      <c r="C5" s="164"/>
      <c r="D5" s="115" t="s">
        <v>25</v>
      </c>
      <c r="E5" s="156" t="s">
        <v>112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0"/>
      <c r="AB5" s="152" t="s">
        <v>88</v>
      </c>
    </row>
    <row r="6" spans="1:28" s="51" customFormat="1" ht="15.75" customHeight="1">
      <c r="A6" s="162"/>
      <c r="B6" s="165"/>
      <c r="C6" s="166"/>
      <c r="D6" s="167"/>
      <c r="E6" s="118" t="s">
        <v>27</v>
      </c>
      <c r="F6" s="121" t="s">
        <v>113</v>
      </c>
      <c r="G6" s="196"/>
      <c r="H6" s="121" t="s">
        <v>114</v>
      </c>
      <c r="I6" s="196"/>
      <c r="J6" s="137" t="s">
        <v>115</v>
      </c>
      <c r="K6" s="175"/>
      <c r="L6" s="141" t="s">
        <v>116</v>
      </c>
      <c r="M6" s="183"/>
      <c r="N6" s="183"/>
      <c r="O6" s="183"/>
      <c r="P6" s="184"/>
      <c r="Q6" s="144" t="s">
        <v>29</v>
      </c>
      <c r="R6" s="185"/>
      <c r="S6" s="192" t="s">
        <v>117</v>
      </c>
      <c r="T6" s="193"/>
      <c r="U6" s="144" t="s">
        <v>31</v>
      </c>
      <c r="V6" s="185"/>
      <c r="W6" s="188" t="s">
        <v>118</v>
      </c>
      <c r="X6" s="189"/>
      <c r="Y6" s="144" t="s">
        <v>33</v>
      </c>
      <c r="Z6" s="185"/>
      <c r="AA6" s="151" t="s">
        <v>34</v>
      </c>
      <c r="AB6" s="171"/>
    </row>
    <row r="7" spans="1:28" s="51" customFormat="1" ht="35.25" customHeight="1">
      <c r="A7" s="162"/>
      <c r="B7" s="165"/>
      <c r="C7" s="166"/>
      <c r="D7" s="167"/>
      <c r="E7" s="173"/>
      <c r="F7" s="197"/>
      <c r="G7" s="198"/>
      <c r="H7" s="197"/>
      <c r="I7" s="198"/>
      <c r="J7" s="176"/>
      <c r="K7" s="177"/>
      <c r="L7" s="178" t="s">
        <v>109</v>
      </c>
      <c r="M7" s="179"/>
      <c r="N7" s="148" t="s">
        <v>17</v>
      </c>
      <c r="O7" s="149"/>
      <c r="P7" s="150"/>
      <c r="Q7" s="172"/>
      <c r="R7" s="186"/>
      <c r="S7" s="194"/>
      <c r="T7" s="195"/>
      <c r="U7" s="172"/>
      <c r="V7" s="186"/>
      <c r="W7" s="190"/>
      <c r="X7" s="191"/>
      <c r="Y7" s="172"/>
      <c r="Z7" s="186"/>
      <c r="AA7" s="167"/>
      <c r="AB7" s="171"/>
    </row>
    <row r="8" spans="1:28" s="52" customFormat="1" ht="25.5" customHeight="1">
      <c r="A8" s="129" t="s">
        <v>55</v>
      </c>
      <c r="B8" s="200" t="s">
        <v>119</v>
      </c>
      <c r="C8" s="134"/>
      <c r="D8" s="167"/>
      <c r="E8" s="173"/>
      <c r="F8" s="125" t="s">
        <v>120</v>
      </c>
      <c r="G8" s="125" t="s">
        <v>121</v>
      </c>
      <c r="H8" s="125" t="s">
        <v>120</v>
      </c>
      <c r="I8" s="125" t="s">
        <v>121</v>
      </c>
      <c r="J8" s="125" t="s">
        <v>120</v>
      </c>
      <c r="K8" s="125" t="s">
        <v>121</v>
      </c>
      <c r="L8" s="125" t="s">
        <v>89</v>
      </c>
      <c r="M8" s="125" t="s">
        <v>121</v>
      </c>
      <c r="N8" s="141" t="s">
        <v>61</v>
      </c>
      <c r="O8" s="184"/>
      <c r="P8" s="105" t="s">
        <v>143</v>
      </c>
      <c r="Q8" s="154" t="s">
        <v>120</v>
      </c>
      <c r="R8" s="154" t="s">
        <v>122</v>
      </c>
      <c r="S8" s="154" t="s">
        <v>120</v>
      </c>
      <c r="T8" s="154" t="s">
        <v>122</v>
      </c>
      <c r="U8" s="154" t="s">
        <v>120</v>
      </c>
      <c r="V8" s="154" t="s">
        <v>122</v>
      </c>
      <c r="W8" s="154" t="s">
        <v>89</v>
      </c>
      <c r="X8" s="154" t="s">
        <v>90</v>
      </c>
      <c r="Y8" s="154" t="s">
        <v>120</v>
      </c>
      <c r="Z8" s="154" t="s">
        <v>122</v>
      </c>
      <c r="AA8" s="167"/>
      <c r="AB8" s="171"/>
    </row>
    <row r="9" spans="1:28" s="52" customFormat="1" ht="23.25" customHeight="1">
      <c r="A9" s="199"/>
      <c r="B9" s="201"/>
      <c r="C9" s="136"/>
      <c r="D9" s="168"/>
      <c r="E9" s="174"/>
      <c r="F9" s="187"/>
      <c r="G9" s="187"/>
      <c r="H9" s="187"/>
      <c r="I9" s="187"/>
      <c r="J9" s="187"/>
      <c r="K9" s="187"/>
      <c r="L9" s="187"/>
      <c r="M9" s="187"/>
      <c r="N9" s="42" t="s">
        <v>123</v>
      </c>
      <c r="O9" s="42" t="s">
        <v>124</v>
      </c>
      <c r="P9" s="43" t="s">
        <v>124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68"/>
      <c r="AB9" s="172"/>
    </row>
    <row r="10" spans="1:28" s="2" customFormat="1" ht="12.75" customHeight="1">
      <c r="A10" s="37" t="s">
        <v>144</v>
      </c>
      <c r="B10" s="69" t="s">
        <v>0</v>
      </c>
      <c r="C10" s="82" t="s">
        <v>4</v>
      </c>
      <c r="D10" s="33">
        <f>IF(SUM(D14,D18,D22,D26,D30,D34,D38,D42,D46,D50,D54)=SUM(E10,AB10),SUM(E10,AB10),"error")</f>
        <v>288801</v>
      </c>
      <c r="E10" s="33">
        <f>IF(SUM(E11:E12)=SUM(F10:AA10),SUM(F10:AA10),"error")</f>
        <v>285840</v>
      </c>
      <c r="F10" s="33">
        <f aca="true" t="shared" si="0" ref="F10:AB10">IF(SUM(F14,F18,F22,F26,F30,F34,F38,F42,F46,F50,F54)=SUM(F11:F12),SUM(F11:F12),"error")</f>
        <v>712</v>
      </c>
      <c r="G10" s="33">
        <f t="shared" si="0"/>
        <v>450</v>
      </c>
      <c r="H10" s="33">
        <f t="shared" si="0"/>
        <v>6667</v>
      </c>
      <c r="I10" s="33">
        <f t="shared" si="0"/>
        <v>3167</v>
      </c>
      <c r="J10" s="33">
        <f t="shared" si="0"/>
        <v>32822</v>
      </c>
      <c r="K10" s="33">
        <f t="shared" si="0"/>
        <v>16547</v>
      </c>
      <c r="L10" s="33">
        <f t="shared" si="0"/>
        <v>17480</v>
      </c>
      <c r="M10" s="33">
        <f t="shared" si="0"/>
        <v>4519</v>
      </c>
      <c r="N10" s="33">
        <f t="shared" si="0"/>
        <v>8775</v>
      </c>
      <c r="O10" s="33">
        <f t="shared" si="0"/>
        <v>982</v>
      </c>
      <c r="P10" s="33">
        <f t="shared" si="0"/>
        <v>1360</v>
      </c>
      <c r="Q10" s="33">
        <f t="shared" si="0"/>
        <v>19187</v>
      </c>
      <c r="R10" s="33">
        <f t="shared" si="0"/>
        <v>11042</v>
      </c>
      <c r="S10" s="33">
        <f t="shared" si="0"/>
        <v>54065</v>
      </c>
      <c r="T10" s="33">
        <f t="shared" si="0"/>
        <v>16037</v>
      </c>
      <c r="U10" s="33">
        <f t="shared" si="0"/>
        <v>34437</v>
      </c>
      <c r="V10" s="33">
        <f t="shared" si="0"/>
        <v>7064</v>
      </c>
      <c r="W10" s="33">
        <f t="shared" si="0"/>
        <v>646</v>
      </c>
      <c r="X10" s="33">
        <f t="shared" si="0"/>
        <v>216</v>
      </c>
      <c r="Y10" s="33">
        <f t="shared" si="0"/>
        <v>41915</v>
      </c>
      <c r="Z10" s="33">
        <f t="shared" si="0"/>
        <v>7068</v>
      </c>
      <c r="AA10" s="33">
        <f t="shared" si="0"/>
        <v>682</v>
      </c>
      <c r="AB10" s="33">
        <f t="shared" si="0"/>
        <v>2961</v>
      </c>
    </row>
    <row r="11" spans="1:28" s="2" customFormat="1" ht="12.75" customHeight="1">
      <c r="A11" s="46" t="s">
        <v>145</v>
      </c>
      <c r="B11" s="38" t="s">
        <v>1</v>
      </c>
      <c r="C11" s="53" t="s">
        <v>15</v>
      </c>
      <c r="D11" s="35">
        <f>IF(SUM(D15,D19,D23,D27,D31,D35,D39,D43,D47,D51,D55)=SUM(E11,AB11),SUM(E11,AB11),"error")</f>
        <v>147686</v>
      </c>
      <c r="E11" s="23">
        <f>IF(SUM(E15,E19,E23,E27,E31,E35,E39,E43,E47,E51,E55)=SUM(F11:AA11),SUM(F11:AA11),"error")</f>
        <v>147224</v>
      </c>
      <c r="F11" s="23">
        <f aca="true" t="shared" si="1" ref="F11:AB11">SUM(F15,F19,F23,F27,F31,F35,F39,F43,F47,F51,F55)</f>
        <v>490</v>
      </c>
      <c r="G11" s="23">
        <f t="shared" si="1"/>
        <v>295</v>
      </c>
      <c r="H11" s="23">
        <f t="shared" si="1"/>
        <v>3857</v>
      </c>
      <c r="I11" s="23">
        <f t="shared" si="1"/>
        <v>1659</v>
      </c>
      <c r="J11" s="23">
        <f t="shared" si="1"/>
        <v>16109</v>
      </c>
      <c r="K11" s="23">
        <f t="shared" si="1"/>
        <v>8348</v>
      </c>
      <c r="L11" s="23">
        <f t="shared" si="1"/>
        <v>9388</v>
      </c>
      <c r="M11" s="23">
        <f t="shared" si="1"/>
        <v>2645</v>
      </c>
      <c r="N11" s="23">
        <f t="shared" si="1"/>
        <v>4596</v>
      </c>
      <c r="O11" s="23">
        <f t="shared" si="1"/>
        <v>539</v>
      </c>
      <c r="P11" s="23">
        <f t="shared" si="1"/>
        <v>206</v>
      </c>
      <c r="Q11" s="23">
        <f t="shared" si="1"/>
        <v>10336</v>
      </c>
      <c r="R11" s="23">
        <f t="shared" si="1"/>
        <v>5915</v>
      </c>
      <c r="S11" s="23">
        <f t="shared" si="1"/>
        <v>30204</v>
      </c>
      <c r="T11" s="23">
        <f t="shared" si="1"/>
        <v>9629</v>
      </c>
      <c r="U11" s="23">
        <f t="shared" si="1"/>
        <v>18375</v>
      </c>
      <c r="V11" s="23">
        <f t="shared" si="1"/>
        <v>4168</v>
      </c>
      <c r="W11" s="23">
        <f t="shared" si="1"/>
        <v>398</v>
      </c>
      <c r="X11" s="23">
        <f t="shared" si="1"/>
        <v>148</v>
      </c>
      <c r="Y11" s="23">
        <f t="shared" si="1"/>
        <v>17195</v>
      </c>
      <c r="Z11" s="23">
        <f t="shared" si="1"/>
        <v>2429</v>
      </c>
      <c r="AA11" s="23">
        <f t="shared" si="1"/>
        <v>295</v>
      </c>
      <c r="AB11" s="23">
        <f t="shared" si="1"/>
        <v>462</v>
      </c>
    </row>
    <row r="12" spans="1:28" s="2" customFormat="1" ht="12.75" customHeight="1">
      <c r="A12" s="49"/>
      <c r="B12" s="38" t="s">
        <v>2</v>
      </c>
      <c r="C12" s="54" t="s">
        <v>6</v>
      </c>
      <c r="D12" s="23">
        <f>IF(SUM(D16,D20,D24,D28,D32,D36,D40,D44,D48,D52,D56)=SUM(E12,AB12),SUM(E12,AB12),"error")</f>
        <v>141115</v>
      </c>
      <c r="E12" s="23">
        <f>IF(SUM(E16,E20,E24,E28,E32,E36,E40,E44,E48,E52,E56)=SUM(F12:AA12),SUM(F12:AA12),"error")</f>
        <v>138616</v>
      </c>
      <c r="F12" s="23">
        <f aca="true" t="shared" si="2" ref="F12:AB12">SUM(F16,F20,F24,F28,F32,F36,F40,F44,F48,F52,F56)</f>
        <v>222</v>
      </c>
      <c r="G12" s="23">
        <f t="shared" si="2"/>
        <v>155</v>
      </c>
      <c r="H12" s="23">
        <f t="shared" si="2"/>
        <v>2810</v>
      </c>
      <c r="I12" s="23">
        <f t="shared" si="2"/>
        <v>1508</v>
      </c>
      <c r="J12" s="23">
        <f t="shared" si="2"/>
        <v>16713</v>
      </c>
      <c r="K12" s="23">
        <f t="shared" si="2"/>
        <v>8199</v>
      </c>
      <c r="L12" s="23">
        <f t="shared" si="2"/>
        <v>8092</v>
      </c>
      <c r="M12" s="23">
        <f t="shared" si="2"/>
        <v>1874</v>
      </c>
      <c r="N12" s="23">
        <f t="shared" si="2"/>
        <v>4179</v>
      </c>
      <c r="O12" s="23">
        <f t="shared" si="2"/>
        <v>443</v>
      </c>
      <c r="P12" s="23">
        <f t="shared" si="2"/>
        <v>1154</v>
      </c>
      <c r="Q12" s="23">
        <f t="shared" si="2"/>
        <v>8851</v>
      </c>
      <c r="R12" s="23">
        <f t="shared" si="2"/>
        <v>5127</v>
      </c>
      <c r="S12" s="23">
        <f t="shared" si="2"/>
        <v>23861</v>
      </c>
      <c r="T12" s="23">
        <f t="shared" si="2"/>
        <v>6408</v>
      </c>
      <c r="U12" s="23">
        <f t="shared" si="2"/>
        <v>16062</v>
      </c>
      <c r="V12" s="23">
        <f t="shared" si="2"/>
        <v>2896</v>
      </c>
      <c r="W12" s="23">
        <f t="shared" si="2"/>
        <v>248</v>
      </c>
      <c r="X12" s="23">
        <f t="shared" si="2"/>
        <v>68</v>
      </c>
      <c r="Y12" s="23">
        <f t="shared" si="2"/>
        <v>24720</v>
      </c>
      <c r="Z12" s="23">
        <f t="shared" si="2"/>
        <v>4639</v>
      </c>
      <c r="AA12" s="23">
        <f t="shared" si="2"/>
        <v>387</v>
      </c>
      <c r="AB12" s="23">
        <f t="shared" si="2"/>
        <v>2499</v>
      </c>
    </row>
    <row r="13" spans="1:28" s="2" customFormat="1" ht="3" customHeight="1">
      <c r="A13" s="44"/>
      <c r="B13" s="68"/>
      <c r="C13" s="56"/>
      <c r="D13" s="23"/>
      <c r="E13" s="23"/>
      <c r="F13" s="23">
        <f>SUM(F17,F21,F25,F29,F33,F37,F41,F45,F49,F53,F57)</f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s="2" customFormat="1" ht="12.75" customHeight="1">
      <c r="A14" s="83" t="s">
        <v>18</v>
      </c>
      <c r="B14" s="71" t="s">
        <v>0</v>
      </c>
      <c r="C14" s="55" t="s">
        <v>4</v>
      </c>
      <c r="D14" s="33">
        <f>IF(SUM(D15,D16)=SUM(E14,AB14),SUM(E14,AB14),"error")</f>
        <v>23965</v>
      </c>
      <c r="E14" s="33">
        <f>IF(SUM(E15:E16)=SUM(F14:AA14),SUM(F14:AA14),"error")</f>
        <v>23963</v>
      </c>
      <c r="F14" s="33">
        <f aca="true" t="shared" si="3" ref="F14:AB14">SUM(F15:F16)</f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4953</v>
      </c>
      <c r="L14" s="33">
        <f t="shared" si="3"/>
        <v>0</v>
      </c>
      <c r="M14" s="33">
        <f t="shared" si="3"/>
        <v>200</v>
      </c>
      <c r="N14" s="33">
        <f t="shared" si="3"/>
        <v>0</v>
      </c>
      <c r="O14" s="33">
        <f t="shared" si="3"/>
        <v>7</v>
      </c>
      <c r="P14" s="33">
        <f t="shared" si="3"/>
        <v>1057</v>
      </c>
      <c r="Q14" s="33">
        <f t="shared" si="3"/>
        <v>467</v>
      </c>
      <c r="R14" s="33">
        <f t="shared" si="3"/>
        <v>7604</v>
      </c>
      <c r="S14" s="33">
        <f t="shared" si="3"/>
        <v>988</v>
      </c>
      <c r="T14" s="33">
        <f t="shared" si="3"/>
        <v>6461</v>
      </c>
      <c r="U14" s="33">
        <f t="shared" si="3"/>
        <v>519</v>
      </c>
      <c r="V14" s="33">
        <f t="shared" si="3"/>
        <v>1686</v>
      </c>
      <c r="W14" s="33">
        <f t="shared" si="3"/>
        <v>0</v>
      </c>
      <c r="X14" s="33">
        <f t="shared" si="3"/>
        <v>0</v>
      </c>
      <c r="Y14" s="33">
        <f t="shared" si="3"/>
        <v>6</v>
      </c>
      <c r="Z14" s="33">
        <f t="shared" si="3"/>
        <v>12</v>
      </c>
      <c r="AA14" s="33">
        <f t="shared" si="3"/>
        <v>3</v>
      </c>
      <c r="AB14" s="33">
        <f t="shared" si="3"/>
        <v>2</v>
      </c>
    </row>
    <row r="15" spans="1:28" s="2" customFormat="1" ht="12.75" customHeight="1">
      <c r="A15" s="84" t="s">
        <v>7</v>
      </c>
      <c r="B15" s="72" t="s">
        <v>1</v>
      </c>
      <c r="C15" s="53" t="s">
        <v>5</v>
      </c>
      <c r="D15" s="23">
        <f>SUM(E15,AB15)</f>
        <v>12344</v>
      </c>
      <c r="E15" s="23">
        <f>SUM(F15:AA15)</f>
        <v>12342</v>
      </c>
      <c r="F15" s="23">
        <v>0</v>
      </c>
      <c r="G15" s="75">
        <v>0</v>
      </c>
      <c r="H15" s="75">
        <v>0</v>
      </c>
      <c r="I15" s="75">
        <v>0</v>
      </c>
      <c r="J15" s="75">
        <v>0</v>
      </c>
      <c r="K15" s="75">
        <v>2381</v>
      </c>
      <c r="L15" s="75">
        <v>0</v>
      </c>
      <c r="M15" s="75">
        <v>151</v>
      </c>
      <c r="N15" s="75">
        <v>0</v>
      </c>
      <c r="O15" s="75">
        <v>0</v>
      </c>
      <c r="P15" s="75">
        <v>136</v>
      </c>
      <c r="Q15" s="75">
        <v>277</v>
      </c>
      <c r="R15" s="75">
        <v>3889</v>
      </c>
      <c r="S15" s="75">
        <v>574</v>
      </c>
      <c r="T15" s="75">
        <v>3723</v>
      </c>
      <c r="U15" s="75">
        <v>312</v>
      </c>
      <c r="V15" s="75">
        <v>888</v>
      </c>
      <c r="W15" s="75">
        <v>0</v>
      </c>
      <c r="X15" s="75">
        <v>0</v>
      </c>
      <c r="Y15" s="75">
        <v>3</v>
      </c>
      <c r="Z15" s="75">
        <v>5</v>
      </c>
      <c r="AA15" s="75">
        <v>3</v>
      </c>
      <c r="AB15" s="75">
        <v>2</v>
      </c>
    </row>
    <row r="16" spans="1:28" s="2" customFormat="1" ht="12.75" customHeight="1">
      <c r="A16" s="44"/>
      <c r="B16" s="72" t="s">
        <v>2</v>
      </c>
      <c r="C16" s="54" t="s">
        <v>6</v>
      </c>
      <c r="D16" s="23">
        <f>SUM(E16,AB16)</f>
        <v>11621</v>
      </c>
      <c r="E16" s="23">
        <f>SUM(F16:AA16)</f>
        <v>11621</v>
      </c>
      <c r="F16" s="23">
        <v>0</v>
      </c>
      <c r="G16" s="75">
        <v>0</v>
      </c>
      <c r="H16" s="75">
        <v>0</v>
      </c>
      <c r="I16" s="75">
        <v>0</v>
      </c>
      <c r="J16" s="75">
        <v>0</v>
      </c>
      <c r="K16" s="75">
        <v>2572</v>
      </c>
      <c r="L16" s="75">
        <v>0</v>
      </c>
      <c r="M16" s="75">
        <v>49</v>
      </c>
      <c r="N16" s="75">
        <v>0</v>
      </c>
      <c r="O16" s="75">
        <v>7</v>
      </c>
      <c r="P16" s="75">
        <v>921</v>
      </c>
      <c r="Q16" s="75">
        <v>190</v>
      </c>
      <c r="R16" s="75">
        <v>3715</v>
      </c>
      <c r="S16" s="75">
        <v>414</v>
      </c>
      <c r="T16" s="75">
        <v>2738</v>
      </c>
      <c r="U16" s="75">
        <v>207</v>
      </c>
      <c r="V16" s="75">
        <v>798</v>
      </c>
      <c r="W16" s="75">
        <v>0</v>
      </c>
      <c r="X16" s="75">
        <v>0</v>
      </c>
      <c r="Y16" s="75">
        <v>3</v>
      </c>
      <c r="Z16" s="75">
        <v>7</v>
      </c>
      <c r="AA16" s="75">
        <v>0</v>
      </c>
      <c r="AB16" s="75">
        <v>0</v>
      </c>
    </row>
    <row r="17" spans="1:28" s="2" customFormat="1" ht="3" customHeight="1">
      <c r="A17" s="44"/>
      <c r="B17" s="68"/>
      <c r="C17" s="56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s="2" customFormat="1" ht="12.75" customHeight="1">
      <c r="A18" s="83" t="s">
        <v>63</v>
      </c>
      <c r="B18" s="71" t="s">
        <v>0</v>
      </c>
      <c r="C18" s="55" t="s">
        <v>4</v>
      </c>
      <c r="D18" s="33">
        <f>IF(SUM(D19,D20)=SUM(E18,AB18),SUM(E18,AB18),"error")</f>
        <v>23182</v>
      </c>
      <c r="E18" s="33">
        <f>IF(SUM(E19:E20)=SUM(F18:AA18),SUM(F18:AA18),"error")</f>
        <v>23180</v>
      </c>
      <c r="F18" s="33">
        <f aca="true" t="shared" si="4" ref="F18:AB18">SUM(F19:F20)</f>
        <v>0</v>
      </c>
      <c r="G18" s="33">
        <f t="shared" si="4"/>
        <v>6</v>
      </c>
      <c r="H18" s="33">
        <f t="shared" si="4"/>
        <v>108</v>
      </c>
      <c r="I18" s="33">
        <f t="shared" si="4"/>
        <v>752</v>
      </c>
      <c r="J18" s="33">
        <f t="shared" si="4"/>
        <v>4632</v>
      </c>
      <c r="K18" s="33">
        <f t="shared" si="4"/>
        <v>8019</v>
      </c>
      <c r="L18" s="33">
        <f t="shared" si="4"/>
        <v>361</v>
      </c>
      <c r="M18" s="33">
        <f t="shared" si="4"/>
        <v>385</v>
      </c>
      <c r="N18" s="33">
        <f t="shared" si="4"/>
        <v>353</v>
      </c>
      <c r="O18" s="33">
        <f t="shared" si="4"/>
        <v>8</v>
      </c>
      <c r="P18" s="33">
        <f t="shared" si="4"/>
        <v>189</v>
      </c>
      <c r="Q18" s="33">
        <f t="shared" si="4"/>
        <v>1934</v>
      </c>
      <c r="R18" s="33">
        <f t="shared" si="4"/>
        <v>532</v>
      </c>
      <c r="S18" s="33">
        <f t="shared" si="4"/>
        <v>3267</v>
      </c>
      <c r="T18" s="33">
        <f t="shared" si="4"/>
        <v>1916</v>
      </c>
      <c r="U18" s="33">
        <f t="shared" si="4"/>
        <v>549</v>
      </c>
      <c r="V18" s="33">
        <f t="shared" si="4"/>
        <v>136</v>
      </c>
      <c r="W18" s="33">
        <f t="shared" si="4"/>
        <v>0</v>
      </c>
      <c r="X18" s="33">
        <f t="shared" si="4"/>
        <v>0</v>
      </c>
      <c r="Y18" s="33">
        <f t="shared" si="4"/>
        <v>4</v>
      </c>
      <c r="Z18" s="33">
        <f t="shared" si="4"/>
        <v>29</v>
      </c>
      <c r="AA18" s="33">
        <f t="shared" si="4"/>
        <v>0</v>
      </c>
      <c r="AB18" s="33">
        <f t="shared" si="4"/>
        <v>2</v>
      </c>
    </row>
    <row r="19" spans="1:28" s="2" customFormat="1" ht="12.75" customHeight="1">
      <c r="A19" s="84" t="s">
        <v>8</v>
      </c>
      <c r="B19" s="72" t="s">
        <v>1</v>
      </c>
      <c r="C19" s="53" t="s">
        <v>5</v>
      </c>
      <c r="D19" s="23">
        <f>SUM(E19,AB19)</f>
        <v>11922</v>
      </c>
      <c r="E19" s="23">
        <f>SUM(F19:AA19)</f>
        <v>11921</v>
      </c>
      <c r="F19" s="23">
        <v>0</v>
      </c>
      <c r="G19" s="75">
        <v>6</v>
      </c>
      <c r="H19" s="75">
        <v>62</v>
      </c>
      <c r="I19" s="75">
        <v>422</v>
      </c>
      <c r="J19" s="75">
        <v>1975</v>
      </c>
      <c r="K19" s="75">
        <v>4113</v>
      </c>
      <c r="L19" s="75">
        <v>234</v>
      </c>
      <c r="M19" s="75">
        <v>216</v>
      </c>
      <c r="N19" s="75">
        <v>32</v>
      </c>
      <c r="O19" s="75">
        <v>2</v>
      </c>
      <c r="P19" s="75">
        <v>36</v>
      </c>
      <c r="Q19" s="75">
        <v>1088</v>
      </c>
      <c r="R19" s="75">
        <v>309</v>
      </c>
      <c r="S19" s="75">
        <v>1879</v>
      </c>
      <c r="T19" s="75">
        <v>1172</v>
      </c>
      <c r="U19" s="75">
        <v>291</v>
      </c>
      <c r="V19" s="75">
        <v>70</v>
      </c>
      <c r="W19" s="75">
        <v>0</v>
      </c>
      <c r="X19" s="75">
        <v>0</v>
      </c>
      <c r="Y19" s="75">
        <v>1</v>
      </c>
      <c r="Z19" s="75">
        <v>13</v>
      </c>
      <c r="AA19" s="75">
        <v>0</v>
      </c>
      <c r="AB19" s="75">
        <v>1</v>
      </c>
    </row>
    <row r="20" spans="1:28" s="2" customFormat="1" ht="12.75" customHeight="1">
      <c r="A20" s="44"/>
      <c r="B20" s="72" t="s">
        <v>2</v>
      </c>
      <c r="C20" s="54" t="s">
        <v>6</v>
      </c>
      <c r="D20" s="23">
        <f>SUM(E20,AB20)</f>
        <v>11260</v>
      </c>
      <c r="E20" s="23">
        <f>SUM(F20:AA20)</f>
        <v>11259</v>
      </c>
      <c r="F20" s="23">
        <v>0</v>
      </c>
      <c r="G20" s="75">
        <v>0</v>
      </c>
      <c r="H20" s="75">
        <v>46</v>
      </c>
      <c r="I20" s="75">
        <v>330</v>
      </c>
      <c r="J20" s="75">
        <v>2657</v>
      </c>
      <c r="K20" s="75">
        <v>3906</v>
      </c>
      <c r="L20" s="75">
        <v>127</v>
      </c>
      <c r="M20" s="75">
        <v>169</v>
      </c>
      <c r="N20" s="75">
        <v>321</v>
      </c>
      <c r="O20" s="75">
        <v>6</v>
      </c>
      <c r="P20" s="75">
        <v>153</v>
      </c>
      <c r="Q20" s="75">
        <v>846</v>
      </c>
      <c r="R20" s="75">
        <v>223</v>
      </c>
      <c r="S20" s="75">
        <v>1388</v>
      </c>
      <c r="T20" s="75">
        <v>744</v>
      </c>
      <c r="U20" s="75">
        <v>258</v>
      </c>
      <c r="V20" s="75">
        <v>66</v>
      </c>
      <c r="W20" s="75">
        <v>0</v>
      </c>
      <c r="X20" s="75">
        <v>0</v>
      </c>
      <c r="Y20" s="75">
        <v>3</v>
      </c>
      <c r="Z20" s="75">
        <v>16</v>
      </c>
      <c r="AA20" s="75">
        <v>0</v>
      </c>
      <c r="AB20" s="75">
        <v>1</v>
      </c>
    </row>
    <row r="21" spans="1:28" s="2" customFormat="1" ht="3" customHeight="1">
      <c r="A21" s="44"/>
      <c r="B21" s="68"/>
      <c r="C21" s="56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s="2" customFormat="1" ht="12.75" customHeight="1">
      <c r="A22" s="83" t="s">
        <v>19</v>
      </c>
      <c r="B22" s="71" t="s">
        <v>0</v>
      </c>
      <c r="C22" s="55" t="s">
        <v>4</v>
      </c>
      <c r="D22" s="33">
        <f>IF(SUM(D23,D24)=SUM(E22,AB22),SUM(E22,AB22),"error")</f>
        <v>23333</v>
      </c>
      <c r="E22" s="33">
        <f>IF(SUM(E23:E24)=SUM(F22:AA22),SUM(F22:AA22),"error")</f>
        <v>23329</v>
      </c>
      <c r="F22" s="33">
        <f aca="true" t="shared" si="5" ref="F22:AB22">SUM(F23:F24)</f>
        <v>9</v>
      </c>
      <c r="G22" s="33">
        <f t="shared" si="5"/>
        <v>72</v>
      </c>
      <c r="H22" s="33">
        <f t="shared" si="5"/>
        <v>1291</v>
      </c>
      <c r="I22" s="33">
        <f t="shared" si="5"/>
        <v>604</v>
      </c>
      <c r="J22" s="33">
        <f t="shared" si="5"/>
        <v>8814</v>
      </c>
      <c r="K22" s="33">
        <f t="shared" si="5"/>
        <v>1090</v>
      </c>
      <c r="L22" s="33">
        <f t="shared" si="5"/>
        <v>1008</v>
      </c>
      <c r="M22" s="33">
        <f t="shared" si="5"/>
        <v>978</v>
      </c>
      <c r="N22" s="33">
        <f t="shared" si="5"/>
        <v>352</v>
      </c>
      <c r="O22" s="33">
        <f t="shared" si="5"/>
        <v>11</v>
      </c>
      <c r="P22" s="33">
        <f t="shared" si="5"/>
        <v>68</v>
      </c>
      <c r="Q22" s="33">
        <f t="shared" si="5"/>
        <v>738</v>
      </c>
      <c r="R22" s="33">
        <f t="shared" si="5"/>
        <v>403</v>
      </c>
      <c r="S22" s="33">
        <f t="shared" si="5"/>
        <v>4252</v>
      </c>
      <c r="T22" s="33">
        <f t="shared" si="5"/>
        <v>2013</v>
      </c>
      <c r="U22" s="33">
        <f t="shared" si="5"/>
        <v>1134</v>
      </c>
      <c r="V22" s="33">
        <f t="shared" si="5"/>
        <v>360</v>
      </c>
      <c r="W22" s="33">
        <f t="shared" si="5"/>
        <v>0</v>
      </c>
      <c r="X22" s="33">
        <f t="shared" si="5"/>
        <v>0</v>
      </c>
      <c r="Y22" s="33">
        <f t="shared" si="5"/>
        <v>80</v>
      </c>
      <c r="Z22" s="33">
        <f t="shared" si="5"/>
        <v>52</v>
      </c>
      <c r="AA22" s="33">
        <f t="shared" si="5"/>
        <v>0</v>
      </c>
      <c r="AB22" s="33">
        <f t="shared" si="5"/>
        <v>4</v>
      </c>
    </row>
    <row r="23" spans="1:28" s="2" customFormat="1" ht="12.75" customHeight="1">
      <c r="A23" s="84" t="s">
        <v>9</v>
      </c>
      <c r="B23" s="72" t="s">
        <v>1</v>
      </c>
      <c r="C23" s="53" t="s">
        <v>5</v>
      </c>
      <c r="D23" s="23">
        <f>SUM(E23,AB23)</f>
        <v>12226</v>
      </c>
      <c r="E23" s="23">
        <f>SUM(F23:AA23)</f>
        <v>12224</v>
      </c>
      <c r="F23" s="23">
        <v>8</v>
      </c>
      <c r="G23" s="75">
        <v>54</v>
      </c>
      <c r="H23" s="75">
        <v>788</v>
      </c>
      <c r="I23" s="75">
        <v>325</v>
      </c>
      <c r="J23" s="75">
        <v>4051</v>
      </c>
      <c r="K23" s="75">
        <v>634</v>
      </c>
      <c r="L23" s="75">
        <v>533</v>
      </c>
      <c r="M23" s="75">
        <v>585</v>
      </c>
      <c r="N23" s="75">
        <v>25</v>
      </c>
      <c r="O23" s="75">
        <v>7</v>
      </c>
      <c r="P23" s="75">
        <v>13</v>
      </c>
      <c r="Q23" s="75">
        <v>440</v>
      </c>
      <c r="R23" s="75">
        <v>219</v>
      </c>
      <c r="S23" s="75">
        <v>2502</v>
      </c>
      <c r="T23" s="75">
        <v>1195</v>
      </c>
      <c r="U23" s="75">
        <v>614</v>
      </c>
      <c r="V23" s="75">
        <v>203</v>
      </c>
      <c r="W23" s="75">
        <v>0</v>
      </c>
      <c r="X23" s="75">
        <v>0</v>
      </c>
      <c r="Y23" s="75">
        <v>13</v>
      </c>
      <c r="Z23" s="75">
        <v>15</v>
      </c>
      <c r="AA23" s="75">
        <v>0</v>
      </c>
      <c r="AB23" s="75">
        <v>2</v>
      </c>
    </row>
    <row r="24" spans="1:28" s="2" customFormat="1" ht="12.75" customHeight="1">
      <c r="A24" s="44"/>
      <c r="B24" s="72" t="s">
        <v>2</v>
      </c>
      <c r="C24" s="54" t="s">
        <v>6</v>
      </c>
      <c r="D24" s="23">
        <f>SUM(E24,AB24)</f>
        <v>11107</v>
      </c>
      <c r="E24" s="23">
        <f>SUM(F24:AA24)</f>
        <v>11105</v>
      </c>
      <c r="F24" s="23">
        <v>1</v>
      </c>
      <c r="G24" s="75">
        <v>18</v>
      </c>
      <c r="H24" s="75">
        <v>503</v>
      </c>
      <c r="I24" s="75">
        <v>279</v>
      </c>
      <c r="J24" s="75">
        <v>4763</v>
      </c>
      <c r="K24" s="75">
        <v>456</v>
      </c>
      <c r="L24" s="75">
        <v>475</v>
      </c>
      <c r="M24" s="75">
        <v>393</v>
      </c>
      <c r="N24" s="75">
        <v>327</v>
      </c>
      <c r="O24" s="75">
        <v>4</v>
      </c>
      <c r="P24" s="75">
        <v>55</v>
      </c>
      <c r="Q24" s="75">
        <v>298</v>
      </c>
      <c r="R24" s="75">
        <v>184</v>
      </c>
      <c r="S24" s="75">
        <v>1750</v>
      </c>
      <c r="T24" s="75">
        <v>818</v>
      </c>
      <c r="U24" s="75">
        <v>520</v>
      </c>
      <c r="V24" s="75">
        <v>157</v>
      </c>
      <c r="W24" s="75">
        <v>0</v>
      </c>
      <c r="X24" s="75">
        <v>0</v>
      </c>
      <c r="Y24" s="75">
        <v>67</v>
      </c>
      <c r="Z24" s="75">
        <v>37</v>
      </c>
      <c r="AA24" s="75">
        <v>0</v>
      </c>
      <c r="AB24" s="75">
        <v>2</v>
      </c>
    </row>
    <row r="25" spans="1:28" s="2" customFormat="1" ht="3" customHeight="1">
      <c r="A25" s="44"/>
      <c r="B25" s="68"/>
      <c r="C25" s="5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s="2" customFormat="1" ht="12.75" customHeight="1">
      <c r="A26" s="83" t="s">
        <v>20</v>
      </c>
      <c r="B26" s="71" t="s">
        <v>0</v>
      </c>
      <c r="C26" s="55" t="s">
        <v>4</v>
      </c>
      <c r="D26" s="33">
        <f>IF(SUM(D27,D28)=SUM(E26,AB26),SUM(E26,AB26),"error")</f>
        <v>26841</v>
      </c>
      <c r="E26" s="33">
        <f>IF(SUM(E27:E28)=SUM(F26:AA26),SUM(F26:AA26),"error")</f>
        <v>26836</v>
      </c>
      <c r="F26" s="33">
        <f aca="true" t="shared" si="6" ref="F26:AB26">SUM(F27:F28)</f>
        <v>69</v>
      </c>
      <c r="G26" s="33">
        <f t="shared" si="6"/>
        <v>84</v>
      </c>
      <c r="H26" s="33">
        <f t="shared" si="6"/>
        <v>1338</v>
      </c>
      <c r="I26" s="33">
        <f t="shared" si="6"/>
        <v>518</v>
      </c>
      <c r="J26" s="33">
        <f t="shared" si="6"/>
        <v>5670</v>
      </c>
      <c r="K26" s="33">
        <f t="shared" si="6"/>
        <v>847</v>
      </c>
      <c r="L26" s="33">
        <f t="shared" si="6"/>
        <v>3385</v>
      </c>
      <c r="M26" s="33">
        <f t="shared" si="6"/>
        <v>1215</v>
      </c>
      <c r="N26" s="33">
        <f t="shared" si="6"/>
        <v>528</v>
      </c>
      <c r="O26" s="33">
        <f t="shared" si="6"/>
        <v>353</v>
      </c>
      <c r="P26" s="33">
        <f t="shared" si="6"/>
        <v>20</v>
      </c>
      <c r="Q26" s="33">
        <f t="shared" si="6"/>
        <v>1287</v>
      </c>
      <c r="R26" s="33">
        <f t="shared" si="6"/>
        <v>439</v>
      </c>
      <c r="S26" s="33">
        <f t="shared" si="6"/>
        <v>6674</v>
      </c>
      <c r="T26" s="33">
        <f t="shared" si="6"/>
        <v>1343</v>
      </c>
      <c r="U26" s="33">
        <f t="shared" si="6"/>
        <v>2242</v>
      </c>
      <c r="V26" s="33">
        <f t="shared" si="6"/>
        <v>383</v>
      </c>
      <c r="W26" s="33">
        <f t="shared" si="6"/>
        <v>0</v>
      </c>
      <c r="X26" s="33">
        <f t="shared" si="6"/>
        <v>0</v>
      </c>
      <c r="Y26" s="33">
        <f t="shared" si="6"/>
        <v>234</v>
      </c>
      <c r="Z26" s="33">
        <f t="shared" si="6"/>
        <v>205</v>
      </c>
      <c r="AA26" s="33">
        <f t="shared" si="6"/>
        <v>2</v>
      </c>
      <c r="AB26" s="33">
        <f t="shared" si="6"/>
        <v>5</v>
      </c>
    </row>
    <row r="27" spans="1:28" s="2" customFormat="1" ht="12.75" customHeight="1">
      <c r="A27" s="84" t="s">
        <v>10</v>
      </c>
      <c r="B27" s="72" t="s">
        <v>1</v>
      </c>
      <c r="C27" s="53" t="s">
        <v>5</v>
      </c>
      <c r="D27" s="23">
        <f>SUM(E27,AB27)</f>
        <v>14070</v>
      </c>
      <c r="E27" s="23">
        <f>SUM(F27:AA27)</f>
        <v>14068</v>
      </c>
      <c r="F27" s="23">
        <v>52</v>
      </c>
      <c r="G27" s="75">
        <v>56</v>
      </c>
      <c r="H27" s="75">
        <v>705</v>
      </c>
      <c r="I27" s="75">
        <v>259</v>
      </c>
      <c r="J27" s="75">
        <v>2659</v>
      </c>
      <c r="K27" s="75">
        <v>478</v>
      </c>
      <c r="L27" s="75">
        <v>1485</v>
      </c>
      <c r="M27" s="75">
        <v>726</v>
      </c>
      <c r="N27" s="75">
        <v>155</v>
      </c>
      <c r="O27" s="75">
        <v>180</v>
      </c>
      <c r="P27" s="75">
        <v>8</v>
      </c>
      <c r="Q27" s="75">
        <v>690</v>
      </c>
      <c r="R27" s="75">
        <v>249</v>
      </c>
      <c r="S27" s="75">
        <v>3923</v>
      </c>
      <c r="T27" s="75">
        <v>858</v>
      </c>
      <c r="U27" s="75">
        <v>1229</v>
      </c>
      <c r="V27" s="75">
        <v>205</v>
      </c>
      <c r="W27" s="75">
        <v>0</v>
      </c>
      <c r="X27" s="75">
        <v>0</v>
      </c>
      <c r="Y27" s="75">
        <v>79</v>
      </c>
      <c r="Z27" s="75">
        <v>72</v>
      </c>
      <c r="AA27" s="75">
        <v>0</v>
      </c>
      <c r="AB27" s="75">
        <v>2</v>
      </c>
    </row>
    <row r="28" spans="1:28" s="2" customFormat="1" ht="12.75" customHeight="1">
      <c r="A28" s="44"/>
      <c r="B28" s="72" t="s">
        <v>2</v>
      </c>
      <c r="C28" s="54" t="s">
        <v>6</v>
      </c>
      <c r="D28" s="23">
        <f>SUM(E28,AB28)</f>
        <v>12771</v>
      </c>
      <c r="E28" s="23">
        <f>SUM(F28:AA28)</f>
        <v>12768</v>
      </c>
      <c r="F28" s="23">
        <v>17</v>
      </c>
      <c r="G28" s="75">
        <v>28</v>
      </c>
      <c r="H28" s="75">
        <v>633</v>
      </c>
      <c r="I28" s="75">
        <v>259</v>
      </c>
      <c r="J28" s="75">
        <v>3011</v>
      </c>
      <c r="K28" s="75">
        <v>369</v>
      </c>
      <c r="L28" s="75">
        <v>1900</v>
      </c>
      <c r="M28" s="75">
        <v>489</v>
      </c>
      <c r="N28" s="75">
        <v>373</v>
      </c>
      <c r="O28" s="75">
        <v>173</v>
      </c>
      <c r="P28" s="75">
        <v>12</v>
      </c>
      <c r="Q28" s="75">
        <v>597</v>
      </c>
      <c r="R28" s="75">
        <v>190</v>
      </c>
      <c r="S28" s="75">
        <v>2751</v>
      </c>
      <c r="T28" s="75">
        <v>485</v>
      </c>
      <c r="U28" s="75">
        <v>1013</v>
      </c>
      <c r="V28" s="75">
        <v>178</v>
      </c>
      <c r="W28" s="75">
        <v>0</v>
      </c>
      <c r="X28" s="75">
        <v>0</v>
      </c>
      <c r="Y28" s="75">
        <v>155</v>
      </c>
      <c r="Z28" s="75">
        <v>133</v>
      </c>
      <c r="AA28" s="75">
        <v>2</v>
      </c>
      <c r="AB28" s="75">
        <v>3</v>
      </c>
    </row>
    <row r="29" spans="1:28" s="2" customFormat="1" ht="3" customHeight="1">
      <c r="A29" s="44"/>
      <c r="B29" s="68"/>
      <c r="C29" s="5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 t="s">
        <v>3</v>
      </c>
      <c r="AB29" s="23"/>
    </row>
    <row r="30" spans="1:29" s="2" customFormat="1" ht="12.75" customHeight="1">
      <c r="A30" s="83" t="s">
        <v>125</v>
      </c>
      <c r="B30" s="71" t="s">
        <v>0</v>
      </c>
      <c r="C30" s="55" t="s">
        <v>4</v>
      </c>
      <c r="D30" s="33">
        <f>IF(SUM(D31,D32)=SUM(E30,AB30),SUM(E30,AB30),"error")</f>
        <v>25031</v>
      </c>
      <c r="E30" s="33">
        <f>IF(SUM(E31:E32)=SUM(F30:AA30),SUM(F30:AA30),"error")</f>
        <v>25018</v>
      </c>
      <c r="F30" s="33">
        <f aca="true" t="shared" si="7" ref="F30:AB30">SUM(F31:F32)</f>
        <v>87</v>
      </c>
      <c r="G30" s="33">
        <f t="shared" si="7"/>
        <v>95</v>
      </c>
      <c r="H30" s="33">
        <f t="shared" si="7"/>
        <v>1096</v>
      </c>
      <c r="I30" s="33">
        <f t="shared" si="7"/>
        <v>456</v>
      </c>
      <c r="J30" s="33">
        <f t="shared" si="7"/>
        <v>3198</v>
      </c>
      <c r="K30" s="33">
        <f t="shared" si="7"/>
        <v>458</v>
      </c>
      <c r="L30" s="33">
        <f t="shared" si="7"/>
        <v>3506</v>
      </c>
      <c r="M30" s="33">
        <f t="shared" si="7"/>
        <v>576</v>
      </c>
      <c r="N30" s="33">
        <f t="shared" si="7"/>
        <v>1162</v>
      </c>
      <c r="O30" s="33">
        <f t="shared" si="7"/>
        <v>168</v>
      </c>
      <c r="P30" s="33">
        <f t="shared" si="7"/>
        <v>3</v>
      </c>
      <c r="Q30" s="33">
        <f t="shared" si="7"/>
        <v>2261</v>
      </c>
      <c r="R30" s="33">
        <f t="shared" si="7"/>
        <v>364</v>
      </c>
      <c r="S30" s="33">
        <f t="shared" si="7"/>
        <v>6308</v>
      </c>
      <c r="T30" s="33">
        <f t="shared" si="7"/>
        <v>754</v>
      </c>
      <c r="U30" s="33">
        <f t="shared" si="7"/>
        <v>3441</v>
      </c>
      <c r="V30" s="33">
        <f t="shared" si="7"/>
        <v>606</v>
      </c>
      <c r="W30" s="33">
        <f t="shared" si="7"/>
        <v>0</v>
      </c>
      <c r="X30" s="33">
        <f t="shared" si="7"/>
        <v>0</v>
      </c>
      <c r="Y30" s="33">
        <f t="shared" si="7"/>
        <v>272</v>
      </c>
      <c r="Z30" s="33">
        <f t="shared" si="7"/>
        <v>205</v>
      </c>
      <c r="AA30" s="33">
        <f t="shared" si="7"/>
        <v>2</v>
      </c>
      <c r="AB30" s="33">
        <f t="shared" si="7"/>
        <v>13</v>
      </c>
      <c r="AC30" s="34"/>
    </row>
    <row r="31" spans="1:28" s="2" customFormat="1" ht="12.75" customHeight="1">
      <c r="A31" s="84" t="s">
        <v>47</v>
      </c>
      <c r="B31" s="72" t="s">
        <v>1</v>
      </c>
      <c r="C31" s="53" t="s">
        <v>5</v>
      </c>
      <c r="D31" s="23">
        <f>SUM(E31,AB31)</f>
        <v>12895</v>
      </c>
      <c r="E31" s="23">
        <f>SUM(F31:AA31)</f>
        <v>12888</v>
      </c>
      <c r="F31" s="23">
        <v>60</v>
      </c>
      <c r="G31" s="75">
        <v>61</v>
      </c>
      <c r="H31" s="75">
        <v>576</v>
      </c>
      <c r="I31" s="75">
        <v>213</v>
      </c>
      <c r="J31" s="75">
        <v>1459</v>
      </c>
      <c r="K31" s="75">
        <v>213</v>
      </c>
      <c r="L31" s="75">
        <v>1590</v>
      </c>
      <c r="M31" s="75">
        <v>306</v>
      </c>
      <c r="N31" s="75">
        <v>495</v>
      </c>
      <c r="O31" s="75">
        <v>103</v>
      </c>
      <c r="P31" s="75">
        <v>2</v>
      </c>
      <c r="Q31" s="75">
        <v>1199</v>
      </c>
      <c r="R31" s="75">
        <v>207</v>
      </c>
      <c r="S31" s="75">
        <v>3436</v>
      </c>
      <c r="T31" s="75">
        <v>462</v>
      </c>
      <c r="U31" s="75">
        <v>1940</v>
      </c>
      <c r="V31" s="75">
        <v>374</v>
      </c>
      <c r="W31" s="75">
        <v>0</v>
      </c>
      <c r="X31" s="75">
        <v>0</v>
      </c>
      <c r="Y31" s="75">
        <v>87</v>
      </c>
      <c r="Z31" s="75">
        <v>105</v>
      </c>
      <c r="AA31" s="75">
        <v>0</v>
      </c>
      <c r="AB31" s="75">
        <v>7</v>
      </c>
    </row>
    <row r="32" spans="1:28" s="2" customFormat="1" ht="12.75" customHeight="1">
      <c r="A32" s="44"/>
      <c r="B32" s="72" t="s">
        <v>2</v>
      </c>
      <c r="C32" s="54" t="s">
        <v>6</v>
      </c>
      <c r="D32" s="23">
        <f>SUM(E32,AB32)</f>
        <v>12136</v>
      </c>
      <c r="E32" s="23">
        <f>SUM(F32:AA32)</f>
        <v>12130</v>
      </c>
      <c r="F32" s="23">
        <v>27</v>
      </c>
      <c r="G32" s="75">
        <v>34</v>
      </c>
      <c r="H32" s="75">
        <v>520</v>
      </c>
      <c r="I32" s="75">
        <v>243</v>
      </c>
      <c r="J32" s="75">
        <v>1739</v>
      </c>
      <c r="K32" s="75">
        <v>245</v>
      </c>
      <c r="L32" s="75">
        <v>1916</v>
      </c>
      <c r="M32" s="75">
        <v>270</v>
      </c>
      <c r="N32" s="75">
        <v>667</v>
      </c>
      <c r="O32" s="75">
        <v>65</v>
      </c>
      <c r="P32" s="75">
        <v>1</v>
      </c>
      <c r="Q32" s="75">
        <v>1062</v>
      </c>
      <c r="R32" s="75">
        <v>157</v>
      </c>
      <c r="S32" s="75">
        <v>2872</v>
      </c>
      <c r="T32" s="75">
        <v>292</v>
      </c>
      <c r="U32" s="75">
        <v>1501</v>
      </c>
      <c r="V32" s="75">
        <v>232</v>
      </c>
      <c r="W32" s="75">
        <v>0</v>
      </c>
      <c r="X32" s="75">
        <v>0</v>
      </c>
      <c r="Y32" s="75">
        <v>185</v>
      </c>
      <c r="Z32" s="75">
        <v>100</v>
      </c>
      <c r="AA32" s="75">
        <v>2</v>
      </c>
      <c r="AB32" s="75">
        <v>6</v>
      </c>
    </row>
    <row r="33" spans="1:28" s="2" customFormat="1" ht="3" customHeight="1">
      <c r="A33" s="44"/>
      <c r="B33" s="68"/>
      <c r="C33" s="5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s="2" customFormat="1" ht="12.75" customHeight="1">
      <c r="A34" s="83" t="s">
        <v>126</v>
      </c>
      <c r="B34" s="71" t="s">
        <v>0</v>
      </c>
      <c r="C34" s="55" t="s">
        <v>4</v>
      </c>
      <c r="D34" s="33">
        <f>IF(SUM(D35,D36)=SUM(E34,AB34),SUM(E34,AB34),"error")</f>
        <v>25776</v>
      </c>
      <c r="E34" s="33">
        <f>IF(SUM(E35:E36)=SUM(F34:AA34),SUM(F34:AA34),"error")</f>
        <v>25758</v>
      </c>
      <c r="F34" s="33">
        <f aca="true" t="shared" si="8" ref="F34:AB34">SUM(F35:F36)</f>
        <v>113</v>
      </c>
      <c r="G34" s="33">
        <f t="shared" si="8"/>
        <v>105</v>
      </c>
      <c r="H34" s="33">
        <f t="shared" si="8"/>
        <v>998</v>
      </c>
      <c r="I34" s="33">
        <f t="shared" si="8"/>
        <v>385</v>
      </c>
      <c r="J34" s="33">
        <f t="shared" si="8"/>
        <v>2508</v>
      </c>
      <c r="K34" s="33">
        <f t="shared" si="8"/>
        <v>378</v>
      </c>
      <c r="L34" s="33">
        <f t="shared" si="8"/>
        <v>2763</v>
      </c>
      <c r="M34" s="33">
        <f t="shared" si="8"/>
        <v>403</v>
      </c>
      <c r="N34" s="33">
        <f t="shared" si="8"/>
        <v>1373</v>
      </c>
      <c r="O34" s="33">
        <f t="shared" si="8"/>
        <v>123</v>
      </c>
      <c r="P34" s="33">
        <f t="shared" si="8"/>
        <v>6</v>
      </c>
      <c r="Q34" s="33">
        <f t="shared" si="8"/>
        <v>2612</v>
      </c>
      <c r="R34" s="33">
        <f t="shared" si="8"/>
        <v>397</v>
      </c>
      <c r="S34" s="33">
        <f t="shared" si="8"/>
        <v>7271</v>
      </c>
      <c r="T34" s="33">
        <f t="shared" si="8"/>
        <v>836</v>
      </c>
      <c r="U34" s="33">
        <f t="shared" si="8"/>
        <v>4169</v>
      </c>
      <c r="V34" s="33">
        <f t="shared" si="8"/>
        <v>608</v>
      </c>
      <c r="W34" s="33">
        <f t="shared" si="8"/>
        <v>0</v>
      </c>
      <c r="X34" s="33">
        <f t="shared" si="8"/>
        <v>0</v>
      </c>
      <c r="Y34" s="33">
        <f t="shared" si="8"/>
        <v>549</v>
      </c>
      <c r="Z34" s="33">
        <f t="shared" si="8"/>
        <v>158</v>
      </c>
      <c r="AA34" s="33">
        <f t="shared" si="8"/>
        <v>3</v>
      </c>
      <c r="AB34" s="33">
        <f t="shared" si="8"/>
        <v>18</v>
      </c>
    </row>
    <row r="35" spans="1:28" s="2" customFormat="1" ht="12.75" customHeight="1">
      <c r="A35" s="84" t="s">
        <v>48</v>
      </c>
      <c r="B35" s="72" t="s">
        <v>1</v>
      </c>
      <c r="C35" s="53" t="s">
        <v>5</v>
      </c>
      <c r="D35" s="23">
        <f>SUM(E35,AB35)</f>
        <v>13450</v>
      </c>
      <c r="E35" s="23">
        <f>SUM(F35:AA35)</f>
        <v>13447</v>
      </c>
      <c r="F35" s="23">
        <v>66</v>
      </c>
      <c r="G35" s="75">
        <v>62</v>
      </c>
      <c r="H35" s="75">
        <v>524</v>
      </c>
      <c r="I35" s="75">
        <v>182</v>
      </c>
      <c r="J35" s="75">
        <v>1157</v>
      </c>
      <c r="K35" s="75">
        <v>153</v>
      </c>
      <c r="L35" s="75">
        <v>1451</v>
      </c>
      <c r="M35" s="75">
        <v>222</v>
      </c>
      <c r="N35" s="75">
        <v>689</v>
      </c>
      <c r="O35" s="75">
        <v>68</v>
      </c>
      <c r="P35" s="75">
        <v>3</v>
      </c>
      <c r="Q35" s="75">
        <v>1251</v>
      </c>
      <c r="R35" s="75">
        <v>227</v>
      </c>
      <c r="S35" s="75">
        <v>3856</v>
      </c>
      <c r="T35" s="75">
        <v>501</v>
      </c>
      <c r="U35" s="75">
        <v>2395</v>
      </c>
      <c r="V35" s="75">
        <v>375</v>
      </c>
      <c r="W35" s="75">
        <v>0</v>
      </c>
      <c r="X35" s="75">
        <v>0</v>
      </c>
      <c r="Y35" s="75">
        <v>199</v>
      </c>
      <c r="Z35" s="75">
        <v>65</v>
      </c>
      <c r="AA35" s="75">
        <v>1</v>
      </c>
      <c r="AB35" s="75">
        <v>3</v>
      </c>
    </row>
    <row r="36" spans="1:28" s="2" customFormat="1" ht="12.75" customHeight="1">
      <c r="A36" s="44"/>
      <c r="B36" s="72" t="s">
        <v>2</v>
      </c>
      <c r="C36" s="54" t="s">
        <v>6</v>
      </c>
      <c r="D36" s="23">
        <f>SUM(E36,AB36)</f>
        <v>12326</v>
      </c>
      <c r="E36" s="23">
        <f>SUM(F36:AA36)</f>
        <v>12311</v>
      </c>
      <c r="F36" s="23">
        <v>47</v>
      </c>
      <c r="G36" s="75">
        <v>43</v>
      </c>
      <c r="H36" s="75">
        <v>474</v>
      </c>
      <c r="I36" s="75">
        <v>203</v>
      </c>
      <c r="J36" s="75">
        <v>1351</v>
      </c>
      <c r="K36" s="75">
        <v>225</v>
      </c>
      <c r="L36" s="75">
        <v>1312</v>
      </c>
      <c r="M36" s="75">
        <v>181</v>
      </c>
      <c r="N36" s="75">
        <v>684</v>
      </c>
      <c r="O36" s="75">
        <v>55</v>
      </c>
      <c r="P36" s="75">
        <v>3</v>
      </c>
      <c r="Q36" s="75">
        <v>1361</v>
      </c>
      <c r="R36" s="75">
        <v>170</v>
      </c>
      <c r="S36" s="75">
        <v>3415</v>
      </c>
      <c r="T36" s="75">
        <v>335</v>
      </c>
      <c r="U36" s="75">
        <v>1774</v>
      </c>
      <c r="V36" s="75">
        <v>233</v>
      </c>
      <c r="W36" s="75">
        <v>0</v>
      </c>
      <c r="X36" s="75">
        <v>0</v>
      </c>
      <c r="Y36" s="75">
        <v>350</v>
      </c>
      <c r="Z36" s="75">
        <v>93</v>
      </c>
      <c r="AA36" s="75">
        <v>2</v>
      </c>
      <c r="AB36" s="75">
        <v>15</v>
      </c>
    </row>
    <row r="37" spans="1:28" s="2" customFormat="1" ht="3" customHeight="1">
      <c r="A37" s="44"/>
      <c r="B37" s="68"/>
      <c r="C37" s="5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 t="s">
        <v>3</v>
      </c>
      <c r="V37" s="23"/>
      <c r="W37" s="23"/>
      <c r="X37" s="23"/>
      <c r="Y37" s="23"/>
      <c r="Z37" s="23"/>
      <c r="AA37" s="23"/>
      <c r="AB37" s="23"/>
    </row>
    <row r="38" spans="1:29" s="2" customFormat="1" ht="12.75" customHeight="1">
      <c r="A38" s="83" t="s">
        <v>127</v>
      </c>
      <c r="B38" s="71" t="s">
        <v>0</v>
      </c>
      <c r="C38" s="55" t="s">
        <v>4</v>
      </c>
      <c r="D38" s="33">
        <f>IF(SUM(D39,D40)=SUM(E38,AB38),SUM(E38,AB38),"error")</f>
        <v>26469</v>
      </c>
      <c r="E38" s="33">
        <f>IF(SUM(E39:E40)=SUM(F38:AA38),SUM(F38:AA38),"error")</f>
        <v>26437</v>
      </c>
      <c r="F38" s="33">
        <f aca="true" t="shared" si="9" ref="F38:AB38">SUM(F39:F40)</f>
        <v>202</v>
      </c>
      <c r="G38" s="33">
        <f t="shared" si="9"/>
        <v>51</v>
      </c>
      <c r="H38" s="33">
        <f t="shared" si="9"/>
        <v>724</v>
      </c>
      <c r="I38" s="33">
        <f t="shared" si="9"/>
        <v>201</v>
      </c>
      <c r="J38" s="33">
        <f t="shared" si="9"/>
        <v>2021</v>
      </c>
      <c r="K38" s="33">
        <f t="shared" si="9"/>
        <v>299</v>
      </c>
      <c r="L38" s="33">
        <f t="shared" si="9"/>
        <v>1882</v>
      </c>
      <c r="M38" s="33">
        <f t="shared" si="9"/>
        <v>304</v>
      </c>
      <c r="N38" s="33">
        <f t="shared" si="9"/>
        <v>1576</v>
      </c>
      <c r="O38" s="33">
        <f t="shared" si="9"/>
        <v>101</v>
      </c>
      <c r="P38" s="33">
        <f t="shared" si="9"/>
        <v>7</v>
      </c>
      <c r="Q38" s="33">
        <f t="shared" si="9"/>
        <v>2611</v>
      </c>
      <c r="R38" s="33">
        <f t="shared" si="9"/>
        <v>402</v>
      </c>
      <c r="S38" s="33">
        <f t="shared" si="9"/>
        <v>7487</v>
      </c>
      <c r="T38" s="33">
        <f t="shared" si="9"/>
        <v>897</v>
      </c>
      <c r="U38" s="33">
        <f t="shared" si="9"/>
        <v>5735</v>
      </c>
      <c r="V38" s="33">
        <f t="shared" si="9"/>
        <v>572</v>
      </c>
      <c r="W38" s="33">
        <f t="shared" si="9"/>
        <v>1</v>
      </c>
      <c r="X38" s="33">
        <f t="shared" si="9"/>
        <v>2</v>
      </c>
      <c r="Y38" s="33">
        <f t="shared" si="9"/>
        <v>1203</v>
      </c>
      <c r="Z38" s="33">
        <f t="shared" si="9"/>
        <v>154</v>
      </c>
      <c r="AA38" s="33">
        <f t="shared" si="9"/>
        <v>5</v>
      </c>
      <c r="AB38" s="33">
        <f t="shared" si="9"/>
        <v>32</v>
      </c>
      <c r="AC38" s="34"/>
    </row>
    <row r="39" spans="1:29" s="2" customFormat="1" ht="12.75" customHeight="1">
      <c r="A39" s="84" t="s">
        <v>49</v>
      </c>
      <c r="B39" s="73" t="s">
        <v>1</v>
      </c>
      <c r="C39" s="53" t="s">
        <v>5</v>
      </c>
      <c r="D39" s="23">
        <f>SUM(E39,AB39)</f>
        <v>14058</v>
      </c>
      <c r="E39" s="23">
        <f>SUM(F39:AA39)</f>
        <v>14046</v>
      </c>
      <c r="F39" s="35">
        <v>127</v>
      </c>
      <c r="G39" s="76">
        <v>30</v>
      </c>
      <c r="H39" s="76">
        <v>422</v>
      </c>
      <c r="I39" s="76">
        <v>105</v>
      </c>
      <c r="J39" s="76">
        <v>1022</v>
      </c>
      <c r="K39" s="76">
        <v>119</v>
      </c>
      <c r="L39" s="76">
        <v>1098</v>
      </c>
      <c r="M39" s="76">
        <v>152</v>
      </c>
      <c r="N39" s="76">
        <v>898</v>
      </c>
      <c r="O39" s="76">
        <v>60</v>
      </c>
      <c r="P39" s="76">
        <v>2</v>
      </c>
      <c r="Q39" s="76">
        <v>1300</v>
      </c>
      <c r="R39" s="76">
        <v>243</v>
      </c>
      <c r="S39" s="76">
        <v>3859</v>
      </c>
      <c r="T39" s="76">
        <v>566</v>
      </c>
      <c r="U39" s="76">
        <v>3122</v>
      </c>
      <c r="V39" s="76">
        <v>360</v>
      </c>
      <c r="W39" s="76">
        <v>1</v>
      </c>
      <c r="X39" s="76">
        <v>1</v>
      </c>
      <c r="Y39" s="76">
        <v>491</v>
      </c>
      <c r="Z39" s="76">
        <v>65</v>
      </c>
      <c r="AA39" s="76">
        <v>3</v>
      </c>
      <c r="AB39" s="76">
        <v>12</v>
      </c>
      <c r="AC39" s="34"/>
    </row>
    <row r="40" spans="1:28" s="2" customFormat="1" ht="12.75" customHeight="1">
      <c r="A40" s="44"/>
      <c r="B40" s="72" t="s">
        <v>2</v>
      </c>
      <c r="C40" s="54" t="s">
        <v>6</v>
      </c>
      <c r="D40" s="23">
        <f>SUM(E40,AB40)</f>
        <v>12411</v>
      </c>
      <c r="E40" s="23">
        <f>SUM(F40:AA40)</f>
        <v>12391</v>
      </c>
      <c r="F40" s="23">
        <v>75</v>
      </c>
      <c r="G40" s="75">
        <v>21</v>
      </c>
      <c r="H40" s="75">
        <v>302</v>
      </c>
      <c r="I40" s="75">
        <v>96</v>
      </c>
      <c r="J40" s="75">
        <v>999</v>
      </c>
      <c r="K40" s="75">
        <v>180</v>
      </c>
      <c r="L40" s="75">
        <v>784</v>
      </c>
      <c r="M40" s="75">
        <v>152</v>
      </c>
      <c r="N40" s="75">
        <v>678</v>
      </c>
      <c r="O40" s="75">
        <v>41</v>
      </c>
      <c r="P40" s="75">
        <v>5</v>
      </c>
      <c r="Q40" s="75">
        <v>1311</v>
      </c>
      <c r="R40" s="75">
        <v>159</v>
      </c>
      <c r="S40" s="75">
        <v>3628</v>
      </c>
      <c r="T40" s="75">
        <v>331</v>
      </c>
      <c r="U40" s="75">
        <v>2613</v>
      </c>
      <c r="V40" s="75">
        <v>212</v>
      </c>
      <c r="W40" s="75">
        <v>0</v>
      </c>
      <c r="X40" s="75">
        <v>1</v>
      </c>
      <c r="Y40" s="75">
        <v>712</v>
      </c>
      <c r="Z40" s="75">
        <v>89</v>
      </c>
      <c r="AA40" s="75">
        <v>2</v>
      </c>
      <c r="AB40" s="75">
        <v>20</v>
      </c>
    </row>
    <row r="41" spans="1:28" s="2" customFormat="1" ht="3" customHeight="1">
      <c r="A41" s="44"/>
      <c r="B41" s="68"/>
      <c r="C41" s="5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s="2" customFormat="1" ht="12.75" customHeight="1">
      <c r="A42" s="83" t="s">
        <v>128</v>
      </c>
      <c r="B42" s="71" t="s">
        <v>0</v>
      </c>
      <c r="C42" s="55" t="s">
        <v>4</v>
      </c>
      <c r="D42" s="33">
        <f>IF(SUM(D43,D44)=SUM(E42,AB42),SUM(E42,AB42),"error")</f>
        <v>26815</v>
      </c>
      <c r="E42" s="33">
        <f>IF(SUM(E43:E44)=SUM(F42:AA42),SUM(F42:AA42),"error")</f>
        <v>26750</v>
      </c>
      <c r="F42" s="33">
        <f aca="true" t="shared" si="10" ref="F42:AB42">SUM(F43:F44)</f>
        <v>106</v>
      </c>
      <c r="G42" s="33">
        <f t="shared" si="10"/>
        <v>27</v>
      </c>
      <c r="H42" s="33">
        <f t="shared" si="10"/>
        <v>436</v>
      </c>
      <c r="I42" s="33">
        <f t="shared" si="10"/>
        <v>131</v>
      </c>
      <c r="J42" s="33">
        <f t="shared" si="10"/>
        <v>1748</v>
      </c>
      <c r="K42" s="33">
        <f t="shared" si="10"/>
        <v>195</v>
      </c>
      <c r="L42" s="33">
        <f t="shared" si="10"/>
        <v>1679</v>
      </c>
      <c r="M42" s="33">
        <f t="shared" si="10"/>
        <v>209</v>
      </c>
      <c r="N42" s="33">
        <f t="shared" si="10"/>
        <v>1259</v>
      </c>
      <c r="O42" s="33">
        <f t="shared" si="10"/>
        <v>91</v>
      </c>
      <c r="P42" s="33">
        <f t="shared" si="10"/>
        <v>6</v>
      </c>
      <c r="Q42" s="33">
        <f t="shared" si="10"/>
        <v>2537</v>
      </c>
      <c r="R42" s="33">
        <f t="shared" si="10"/>
        <v>337</v>
      </c>
      <c r="S42" s="33">
        <f t="shared" si="10"/>
        <v>6976</v>
      </c>
      <c r="T42" s="33">
        <f t="shared" si="10"/>
        <v>840</v>
      </c>
      <c r="U42" s="33">
        <f t="shared" si="10"/>
        <v>6763</v>
      </c>
      <c r="V42" s="33">
        <f t="shared" si="10"/>
        <v>676</v>
      </c>
      <c r="W42" s="33">
        <f t="shared" si="10"/>
        <v>6</v>
      </c>
      <c r="X42" s="33">
        <f t="shared" si="10"/>
        <v>2</v>
      </c>
      <c r="Y42" s="33">
        <f t="shared" si="10"/>
        <v>2410</v>
      </c>
      <c r="Z42" s="33">
        <f t="shared" si="10"/>
        <v>301</v>
      </c>
      <c r="AA42" s="33">
        <f t="shared" si="10"/>
        <v>15</v>
      </c>
      <c r="AB42" s="33">
        <f t="shared" si="10"/>
        <v>65</v>
      </c>
    </row>
    <row r="43" spans="1:28" s="2" customFormat="1" ht="12.75" customHeight="1">
      <c r="A43" s="84" t="s">
        <v>50</v>
      </c>
      <c r="B43" s="72" t="s">
        <v>1</v>
      </c>
      <c r="C43" s="53" t="s">
        <v>5</v>
      </c>
      <c r="D43" s="23">
        <f>SUM(E43,AB43)</f>
        <v>13661</v>
      </c>
      <c r="E43" s="23">
        <f>SUM(F43:AA43)</f>
        <v>13646</v>
      </c>
      <c r="F43" s="23">
        <v>73</v>
      </c>
      <c r="G43" s="75">
        <v>17</v>
      </c>
      <c r="H43" s="75">
        <v>273</v>
      </c>
      <c r="I43" s="75">
        <v>79</v>
      </c>
      <c r="J43" s="75">
        <v>934</v>
      </c>
      <c r="K43" s="75">
        <v>72</v>
      </c>
      <c r="L43" s="75">
        <v>1004</v>
      </c>
      <c r="M43" s="75">
        <v>113</v>
      </c>
      <c r="N43" s="75">
        <v>770</v>
      </c>
      <c r="O43" s="75">
        <v>49</v>
      </c>
      <c r="P43" s="75">
        <v>4</v>
      </c>
      <c r="Q43" s="75">
        <v>1282</v>
      </c>
      <c r="R43" s="75">
        <v>205</v>
      </c>
      <c r="S43" s="75">
        <v>3540</v>
      </c>
      <c r="T43" s="75">
        <v>520</v>
      </c>
      <c r="U43" s="75">
        <v>3355</v>
      </c>
      <c r="V43" s="75">
        <v>377</v>
      </c>
      <c r="W43" s="75">
        <v>3</v>
      </c>
      <c r="X43" s="75">
        <v>1</v>
      </c>
      <c r="Y43" s="75">
        <v>852</v>
      </c>
      <c r="Z43" s="75">
        <v>121</v>
      </c>
      <c r="AA43" s="75">
        <v>2</v>
      </c>
      <c r="AB43" s="75">
        <v>15</v>
      </c>
    </row>
    <row r="44" spans="1:28" s="2" customFormat="1" ht="12.75" customHeight="1">
      <c r="A44" s="44"/>
      <c r="B44" s="72" t="s">
        <v>2</v>
      </c>
      <c r="C44" s="54" t="s">
        <v>6</v>
      </c>
      <c r="D44" s="23">
        <f>SUM(E44,AB44)</f>
        <v>13154</v>
      </c>
      <c r="E44" s="23">
        <f>SUM(F44:AA44)</f>
        <v>13104</v>
      </c>
      <c r="F44" s="23">
        <v>33</v>
      </c>
      <c r="G44" s="75">
        <v>10</v>
      </c>
      <c r="H44" s="75">
        <v>163</v>
      </c>
      <c r="I44" s="75">
        <v>52</v>
      </c>
      <c r="J44" s="75">
        <v>814</v>
      </c>
      <c r="K44" s="75">
        <v>123</v>
      </c>
      <c r="L44" s="75">
        <v>675</v>
      </c>
      <c r="M44" s="75">
        <v>96</v>
      </c>
      <c r="N44" s="75">
        <v>489</v>
      </c>
      <c r="O44" s="75">
        <v>42</v>
      </c>
      <c r="P44" s="75">
        <v>2</v>
      </c>
      <c r="Q44" s="75">
        <v>1255</v>
      </c>
      <c r="R44" s="75">
        <v>132</v>
      </c>
      <c r="S44" s="75">
        <v>3436</v>
      </c>
      <c r="T44" s="75">
        <v>320</v>
      </c>
      <c r="U44" s="75">
        <v>3408</v>
      </c>
      <c r="V44" s="75">
        <v>299</v>
      </c>
      <c r="W44" s="75">
        <v>3</v>
      </c>
      <c r="X44" s="75">
        <v>1</v>
      </c>
      <c r="Y44" s="75">
        <v>1558</v>
      </c>
      <c r="Z44" s="75">
        <v>180</v>
      </c>
      <c r="AA44" s="75">
        <v>13</v>
      </c>
      <c r="AB44" s="75">
        <v>50</v>
      </c>
    </row>
    <row r="45" spans="1:28" s="2" customFormat="1" ht="3" customHeight="1">
      <c r="A45" s="44"/>
      <c r="B45" s="68"/>
      <c r="C45" s="56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s="2" customFormat="1" ht="12.75" customHeight="1">
      <c r="A46" s="83" t="s">
        <v>129</v>
      </c>
      <c r="B46" s="71" t="s">
        <v>0</v>
      </c>
      <c r="C46" s="55" t="s">
        <v>4</v>
      </c>
      <c r="D46" s="33">
        <f>IF(SUM(D47,D48)=SUM(E46,AB46),SUM(E46,AB46),"error")</f>
        <v>24692</v>
      </c>
      <c r="E46" s="33">
        <f>IF(SUM(E47:E48)=SUM(F46:AA46),SUM(F46:AA46),"error")</f>
        <v>24559</v>
      </c>
      <c r="F46" s="33">
        <f aca="true" t="shared" si="11" ref="F46:AB46">SUM(F47:F48)</f>
        <v>60</v>
      </c>
      <c r="G46" s="33">
        <f t="shared" si="11"/>
        <v>8</v>
      </c>
      <c r="H46" s="33">
        <f t="shared" si="11"/>
        <v>325</v>
      </c>
      <c r="I46" s="33">
        <f t="shared" si="11"/>
        <v>61</v>
      </c>
      <c r="J46" s="33">
        <f t="shared" si="11"/>
        <v>1629</v>
      </c>
      <c r="K46" s="33">
        <f t="shared" si="11"/>
        <v>157</v>
      </c>
      <c r="L46" s="33">
        <f t="shared" si="11"/>
        <v>1351</v>
      </c>
      <c r="M46" s="33">
        <f t="shared" si="11"/>
        <v>133</v>
      </c>
      <c r="N46" s="33">
        <f t="shared" si="11"/>
        <v>915</v>
      </c>
      <c r="O46" s="33">
        <f t="shared" si="11"/>
        <v>60</v>
      </c>
      <c r="P46" s="33">
        <f t="shared" si="11"/>
        <v>2</v>
      </c>
      <c r="Q46" s="33">
        <f t="shared" si="11"/>
        <v>1984</v>
      </c>
      <c r="R46" s="33">
        <f t="shared" si="11"/>
        <v>219</v>
      </c>
      <c r="S46" s="33">
        <f t="shared" si="11"/>
        <v>5293</v>
      </c>
      <c r="T46" s="33">
        <f t="shared" si="11"/>
        <v>488</v>
      </c>
      <c r="U46" s="33">
        <f t="shared" si="11"/>
        <v>4085</v>
      </c>
      <c r="V46" s="33">
        <f t="shared" si="11"/>
        <v>674</v>
      </c>
      <c r="W46" s="33">
        <f t="shared" si="11"/>
        <v>107</v>
      </c>
      <c r="X46" s="33">
        <f t="shared" si="11"/>
        <v>40</v>
      </c>
      <c r="Y46" s="33">
        <f t="shared" si="11"/>
        <v>6348</v>
      </c>
      <c r="Z46" s="33">
        <f t="shared" si="11"/>
        <v>597</v>
      </c>
      <c r="AA46" s="33">
        <f t="shared" si="11"/>
        <v>23</v>
      </c>
      <c r="AB46" s="33">
        <f t="shared" si="11"/>
        <v>133</v>
      </c>
    </row>
    <row r="47" spans="1:28" s="2" customFormat="1" ht="12.75" customHeight="1">
      <c r="A47" s="84" t="s">
        <v>51</v>
      </c>
      <c r="B47" s="72" t="s">
        <v>1</v>
      </c>
      <c r="C47" s="53" t="s">
        <v>5</v>
      </c>
      <c r="D47" s="23">
        <f>SUM(E47,AB47)</f>
        <v>12611</v>
      </c>
      <c r="E47" s="23">
        <f>SUM(F47:AA47)</f>
        <v>12582</v>
      </c>
      <c r="F47" s="23">
        <v>46</v>
      </c>
      <c r="G47" s="75">
        <v>7</v>
      </c>
      <c r="H47" s="75">
        <v>221</v>
      </c>
      <c r="I47" s="75">
        <v>35</v>
      </c>
      <c r="J47" s="75">
        <v>980</v>
      </c>
      <c r="K47" s="75">
        <v>79</v>
      </c>
      <c r="L47" s="75">
        <v>909</v>
      </c>
      <c r="M47" s="75">
        <v>86</v>
      </c>
      <c r="N47" s="75">
        <v>612</v>
      </c>
      <c r="O47" s="75">
        <v>39</v>
      </c>
      <c r="P47" s="75">
        <v>1</v>
      </c>
      <c r="Q47" s="75">
        <v>1099</v>
      </c>
      <c r="R47" s="75">
        <v>142</v>
      </c>
      <c r="S47" s="75">
        <v>2844</v>
      </c>
      <c r="T47" s="75">
        <v>283</v>
      </c>
      <c r="U47" s="75">
        <v>2015</v>
      </c>
      <c r="V47" s="75">
        <v>398</v>
      </c>
      <c r="W47" s="75">
        <v>49</v>
      </c>
      <c r="X47" s="75">
        <v>23</v>
      </c>
      <c r="Y47" s="75">
        <v>2526</v>
      </c>
      <c r="Z47" s="75">
        <v>183</v>
      </c>
      <c r="AA47" s="75">
        <v>5</v>
      </c>
      <c r="AB47" s="75">
        <v>29</v>
      </c>
    </row>
    <row r="48" spans="1:28" s="2" customFormat="1" ht="12.75" customHeight="1">
      <c r="A48" s="44"/>
      <c r="B48" s="72" t="s">
        <v>2</v>
      </c>
      <c r="C48" s="54" t="s">
        <v>6</v>
      </c>
      <c r="D48" s="23">
        <f>SUM(E48,AB48)</f>
        <v>12081</v>
      </c>
      <c r="E48" s="23">
        <f>SUM(F48:AA48)</f>
        <v>11977</v>
      </c>
      <c r="F48" s="23">
        <v>14</v>
      </c>
      <c r="G48" s="75">
        <v>1</v>
      </c>
      <c r="H48" s="75">
        <v>104</v>
      </c>
      <c r="I48" s="75">
        <v>26</v>
      </c>
      <c r="J48" s="75">
        <v>649</v>
      </c>
      <c r="K48" s="75">
        <v>78</v>
      </c>
      <c r="L48" s="75">
        <v>442</v>
      </c>
      <c r="M48" s="75">
        <v>47</v>
      </c>
      <c r="N48" s="75">
        <v>303</v>
      </c>
      <c r="O48" s="75">
        <v>21</v>
      </c>
      <c r="P48" s="75">
        <v>1</v>
      </c>
      <c r="Q48" s="75">
        <v>885</v>
      </c>
      <c r="R48" s="75">
        <v>77</v>
      </c>
      <c r="S48" s="75">
        <v>2449</v>
      </c>
      <c r="T48" s="75">
        <v>205</v>
      </c>
      <c r="U48" s="75">
        <v>2070</v>
      </c>
      <c r="V48" s="75">
        <v>276</v>
      </c>
      <c r="W48" s="75">
        <v>58</v>
      </c>
      <c r="X48" s="75">
        <v>17</v>
      </c>
      <c r="Y48" s="75">
        <v>3822</v>
      </c>
      <c r="Z48" s="75">
        <v>414</v>
      </c>
      <c r="AA48" s="75">
        <v>18</v>
      </c>
      <c r="AB48" s="75">
        <v>104</v>
      </c>
    </row>
    <row r="49" spans="1:28" s="2" customFormat="1" ht="3" customHeight="1">
      <c r="A49" s="44"/>
      <c r="B49" s="68"/>
      <c r="C49" s="5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Z49" s="23"/>
      <c r="AA49" s="23"/>
      <c r="AB49" s="23"/>
    </row>
    <row r="50" spans="1:28" s="2" customFormat="1" ht="12.75" customHeight="1">
      <c r="A50" s="83" t="s">
        <v>130</v>
      </c>
      <c r="B50" s="71" t="s">
        <v>0</v>
      </c>
      <c r="C50" s="55" t="s">
        <v>4</v>
      </c>
      <c r="D50" s="33">
        <f>IF(SUM(D51,D52)=SUM(E50,AB50),SUM(E50,AB50),"error")</f>
        <v>19332</v>
      </c>
      <c r="E50" s="33">
        <f>IF(SUM(E51:E52)=SUM(F50:AA50),SUM(F50:AA50),"error")</f>
        <v>19148</v>
      </c>
      <c r="F50" s="33">
        <f aca="true" t="shared" si="12" ref="F50:AB50">SUM(F51:F52)</f>
        <v>36</v>
      </c>
      <c r="G50" s="33">
        <f t="shared" si="12"/>
        <v>2</v>
      </c>
      <c r="H50" s="33">
        <f t="shared" si="12"/>
        <v>198</v>
      </c>
      <c r="I50" s="33">
        <f t="shared" si="12"/>
        <v>39</v>
      </c>
      <c r="J50" s="33">
        <f t="shared" si="12"/>
        <v>1219</v>
      </c>
      <c r="K50" s="33">
        <f t="shared" si="12"/>
        <v>71</v>
      </c>
      <c r="L50" s="33">
        <f t="shared" si="12"/>
        <v>769</v>
      </c>
      <c r="M50" s="33">
        <f t="shared" si="12"/>
        <v>63</v>
      </c>
      <c r="N50" s="33">
        <f t="shared" si="12"/>
        <v>564</v>
      </c>
      <c r="O50" s="33">
        <f t="shared" si="12"/>
        <v>37</v>
      </c>
      <c r="P50" s="33">
        <f t="shared" si="12"/>
        <v>1</v>
      </c>
      <c r="Q50" s="33">
        <f t="shared" si="12"/>
        <v>1085</v>
      </c>
      <c r="R50" s="33">
        <f t="shared" si="12"/>
        <v>142</v>
      </c>
      <c r="S50" s="33">
        <f t="shared" si="12"/>
        <v>2838</v>
      </c>
      <c r="T50" s="33">
        <f t="shared" si="12"/>
        <v>230</v>
      </c>
      <c r="U50" s="33">
        <f t="shared" si="12"/>
        <v>2070</v>
      </c>
      <c r="V50" s="33">
        <f t="shared" si="12"/>
        <v>506</v>
      </c>
      <c r="W50" s="33">
        <f t="shared" si="12"/>
        <v>159</v>
      </c>
      <c r="X50" s="33">
        <f t="shared" si="12"/>
        <v>67</v>
      </c>
      <c r="Y50" s="33">
        <f t="shared" si="12"/>
        <v>8311</v>
      </c>
      <c r="Z50" s="33">
        <f t="shared" si="12"/>
        <v>704</v>
      </c>
      <c r="AA50" s="33">
        <f t="shared" si="12"/>
        <v>37</v>
      </c>
      <c r="AB50" s="33">
        <f t="shared" si="12"/>
        <v>184</v>
      </c>
    </row>
    <row r="51" spans="1:28" s="2" customFormat="1" ht="12.75" customHeight="1">
      <c r="A51" s="84" t="s">
        <v>52</v>
      </c>
      <c r="B51" s="72" t="s">
        <v>1</v>
      </c>
      <c r="C51" s="53" t="s">
        <v>5</v>
      </c>
      <c r="D51" s="23">
        <f>SUM(E51,AB51)</f>
        <v>9443</v>
      </c>
      <c r="E51" s="23">
        <f>SUM(F51:AA51)</f>
        <v>9407</v>
      </c>
      <c r="F51" s="23">
        <v>29</v>
      </c>
      <c r="G51" s="75">
        <v>2</v>
      </c>
      <c r="H51" s="75">
        <v>152</v>
      </c>
      <c r="I51" s="75">
        <v>23</v>
      </c>
      <c r="J51" s="75">
        <v>735</v>
      </c>
      <c r="K51" s="75">
        <v>49</v>
      </c>
      <c r="L51" s="75">
        <v>508</v>
      </c>
      <c r="M51" s="75">
        <v>45</v>
      </c>
      <c r="N51" s="75">
        <v>376</v>
      </c>
      <c r="O51" s="75">
        <v>18</v>
      </c>
      <c r="P51" s="75">
        <v>1</v>
      </c>
      <c r="Q51" s="75">
        <v>614</v>
      </c>
      <c r="R51" s="75">
        <v>87</v>
      </c>
      <c r="S51" s="75">
        <v>1646</v>
      </c>
      <c r="T51" s="75">
        <v>146</v>
      </c>
      <c r="U51" s="75">
        <v>1000</v>
      </c>
      <c r="V51" s="75">
        <v>322</v>
      </c>
      <c r="W51" s="75">
        <v>87</v>
      </c>
      <c r="X51" s="75">
        <v>42</v>
      </c>
      <c r="Y51" s="75">
        <v>3315</v>
      </c>
      <c r="Z51" s="75">
        <v>206</v>
      </c>
      <c r="AA51" s="75">
        <v>4</v>
      </c>
      <c r="AB51" s="75">
        <v>36</v>
      </c>
    </row>
    <row r="52" spans="1:28" s="2" customFormat="1" ht="12.75" customHeight="1">
      <c r="A52" s="44"/>
      <c r="B52" s="72" t="s">
        <v>2</v>
      </c>
      <c r="C52" s="54" t="s">
        <v>6</v>
      </c>
      <c r="D52" s="23">
        <f>SUM(E52,AB52)</f>
        <v>9889</v>
      </c>
      <c r="E52" s="23">
        <f>SUM(F52:AA52)</f>
        <v>9741</v>
      </c>
      <c r="F52" s="23">
        <v>7</v>
      </c>
      <c r="G52" s="75">
        <v>0</v>
      </c>
      <c r="H52" s="75">
        <v>46</v>
      </c>
      <c r="I52" s="75">
        <v>16</v>
      </c>
      <c r="J52" s="75">
        <v>484</v>
      </c>
      <c r="K52" s="75">
        <v>22</v>
      </c>
      <c r="L52" s="75">
        <v>261</v>
      </c>
      <c r="M52" s="75">
        <v>18</v>
      </c>
      <c r="N52" s="75">
        <v>188</v>
      </c>
      <c r="O52" s="75">
        <v>19</v>
      </c>
      <c r="P52" s="75">
        <v>0</v>
      </c>
      <c r="Q52" s="75">
        <v>471</v>
      </c>
      <c r="R52" s="75">
        <v>55</v>
      </c>
      <c r="S52" s="75">
        <v>1192</v>
      </c>
      <c r="T52" s="75">
        <v>84</v>
      </c>
      <c r="U52" s="75">
        <v>1070</v>
      </c>
      <c r="V52" s="75">
        <v>184</v>
      </c>
      <c r="W52" s="75">
        <v>72</v>
      </c>
      <c r="X52" s="75">
        <v>25</v>
      </c>
      <c r="Y52" s="75">
        <v>4996</v>
      </c>
      <c r="Z52" s="75">
        <v>498</v>
      </c>
      <c r="AA52" s="75">
        <v>33</v>
      </c>
      <c r="AB52" s="75">
        <v>148</v>
      </c>
    </row>
    <row r="53" spans="1:28" s="2" customFormat="1" ht="3" customHeight="1">
      <c r="A53" s="44"/>
      <c r="B53" s="68"/>
      <c r="C53" s="5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s="2" customFormat="1" ht="12.75" customHeight="1">
      <c r="A54" s="83" t="s">
        <v>21</v>
      </c>
      <c r="B54" s="71" t="s">
        <v>0</v>
      </c>
      <c r="C54" s="55" t="s">
        <v>4</v>
      </c>
      <c r="D54" s="33">
        <f>IF(SUM(D55,D56)=SUM(E54,AB54),SUM(E54,AB54),"error")</f>
        <v>43365</v>
      </c>
      <c r="E54" s="33">
        <f>IF(SUM(E55:E56)=SUM(F54:AA54),SUM(F54:AA54),"error")</f>
        <v>40862</v>
      </c>
      <c r="F54" s="33">
        <f aca="true" t="shared" si="13" ref="F54:AB54">SUM(F55:F56)</f>
        <v>30</v>
      </c>
      <c r="G54" s="33">
        <f t="shared" si="13"/>
        <v>0</v>
      </c>
      <c r="H54" s="33">
        <f t="shared" si="13"/>
        <v>153</v>
      </c>
      <c r="I54" s="33">
        <f t="shared" si="13"/>
        <v>20</v>
      </c>
      <c r="J54" s="33">
        <f t="shared" si="13"/>
        <v>1383</v>
      </c>
      <c r="K54" s="33">
        <f t="shared" si="13"/>
        <v>80</v>
      </c>
      <c r="L54" s="33">
        <f t="shared" si="13"/>
        <v>776</v>
      </c>
      <c r="M54" s="33">
        <f t="shared" si="13"/>
        <v>53</v>
      </c>
      <c r="N54" s="33">
        <f t="shared" si="13"/>
        <v>693</v>
      </c>
      <c r="O54" s="33">
        <f t="shared" si="13"/>
        <v>23</v>
      </c>
      <c r="P54" s="33">
        <f t="shared" si="13"/>
        <v>1</v>
      </c>
      <c r="Q54" s="33">
        <f t="shared" si="13"/>
        <v>1671</v>
      </c>
      <c r="R54" s="33">
        <f t="shared" si="13"/>
        <v>203</v>
      </c>
      <c r="S54" s="33">
        <f t="shared" si="13"/>
        <v>2711</v>
      </c>
      <c r="T54" s="33">
        <f t="shared" si="13"/>
        <v>259</v>
      </c>
      <c r="U54" s="33">
        <f t="shared" si="13"/>
        <v>3730</v>
      </c>
      <c r="V54" s="33">
        <f t="shared" si="13"/>
        <v>857</v>
      </c>
      <c r="W54" s="33">
        <f t="shared" si="13"/>
        <v>373</v>
      </c>
      <c r="X54" s="33">
        <f t="shared" si="13"/>
        <v>105</v>
      </c>
      <c r="Y54" s="33">
        <f t="shared" si="13"/>
        <v>22498</v>
      </c>
      <c r="Z54" s="33">
        <f t="shared" si="13"/>
        <v>4651</v>
      </c>
      <c r="AA54" s="33">
        <f t="shared" si="13"/>
        <v>592</v>
      </c>
      <c r="AB54" s="33">
        <f t="shared" si="13"/>
        <v>2503</v>
      </c>
    </row>
    <row r="55" spans="1:28" s="2" customFormat="1" ht="12" customHeight="1">
      <c r="A55" s="206" t="s">
        <v>53</v>
      </c>
      <c r="B55" s="72" t="s">
        <v>1</v>
      </c>
      <c r="C55" s="53" t="s">
        <v>5</v>
      </c>
      <c r="D55" s="23">
        <f>SUM(E55,AB55)</f>
        <v>21006</v>
      </c>
      <c r="E55" s="23">
        <f>SUM(F55:AA55)</f>
        <v>20653</v>
      </c>
      <c r="F55" s="23">
        <v>29</v>
      </c>
      <c r="G55" s="75">
        <v>0</v>
      </c>
      <c r="H55" s="75">
        <v>134</v>
      </c>
      <c r="I55" s="75">
        <v>16</v>
      </c>
      <c r="J55" s="75">
        <v>1137</v>
      </c>
      <c r="K55" s="75">
        <v>57</v>
      </c>
      <c r="L55" s="75">
        <v>576</v>
      </c>
      <c r="M55" s="75">
        <v>43</v>
      </c>
      <c r="N55" s="75">
        <v>544</v>
      </c>
      <c r="O55" s="75">
        <v>13</v>
      </c>
      <c r="P55" s="75">
        <v>0</v>
      </c>
      <c r="Q55" s="75">
        <v>1096</v>
      </c>
      <c r="R55" s="75">
        <v>138</v>
      </c>
      <c r="S55" s="75">
        <v>2145</v>
      </c>
      <c r="T55" s="75">
        <v>203</v>
      </c>
      <c r="U55" s="75">
        <v>2102</v>
      </c>
      <c r="V55" s="75">
        <v>596</v>
      </c>
      <c r="W55" s="75">
        <v>258</v>
      </c>
      <c r="X55" s="75">
        <v>81</v>
      </c>
      <c r="Y55" s="75">
        <v>9629</v>
      </c>
      <c r="Z55" s="75">
        <v>1579</v>
      </c>
      <c r="AA55" s="75">
        <v>277</v>
      </c>
      <c r="AB55" s="75">
        <v>353</v>
      </c>
    </row>
    <row r="56" spans="1:28" s="2" customFormat="1" ht="12" customHeight="1">
      <c r="A56" s="206"/>
      <c r="B56" s="72" t="s">
        <v>2</v>
      </c>
      <c r="C56" s="54" t="s">
        <v>6</v>
      </c>
      <c r="D56" s="23">
        <f>SUM(E56,AB56)</f>
        <v>22359</v>
      </c>
      <c r="E56" s="23">
        <f>SUM(F56:AA56)</f>
        <v>20209</v>
      </c>
      <c r="F56" s="23">
        <v>1</v>
      </c>
      <c r="G56" s="75">
        <v>0</v>
      </c>
      <c r="H56" s="75">
        <v>19</v>
      </c>
      <c r="I56" s="75">
        <v>4</v>
      </c>
      <c r="J56" s="75">
        <v>246</v>
      </c>
      <c r="K56" s="75">
        <v>23</v>
      </c>
      <c r="L56" s="75">
        <v>200</v>
      </c>
      <c r="M56" s="75">
        <v>10</v>
      </c>
      <c r="N56" s="75">
        <v>149</v>
      </c>
      <c r="O56" s="75">
        <v>10</v>
      </c>
      <c r="P56" s="75">
        <v>1</v>
      </c>
      <c r="Q56" s="75">
        <v>575</v>
      </c>
      <c r="R56" s="75">
        <v>65</v>
      </c>
      <c r="S56" s="75">
        <v>566</v>
      </c>
      <c r="T56" s="75">
        <v>56</v>
      </c>
      <c r="U56" s="75">
        <v>1628</v>
      </c>
      <c r="V56" s="75">
        <v>261</v>
      </c>
      <c r="W56" s="75">
        <v>115</v>
      </c>
      <c r="X56" s="75">
        <v>24</v>
      </c>
      <c r="Y56" s="75">
        <v>12869</v>
      </c>
      <c r="Z56" s="75">
        <v>3072</v>
      </c>
      <c r="AA56" s="75">
        <v>315</v>
      </c>
      <c r="AB56" s="75">
        <v>2150</v>
      </c>
    </row>
    <row r="57" spans="1:28" s="2" customFormat="1" ht="2.25" customHeight="1" thickBot="1">
      <c r="A57" s="85"/>
      <c r="B57" s="86"/>
      <c r="C57" s="87"/>
      <c r="D57" s="88"/>
      <c r="E57" s="88"/>
      <c r="F57" s="88"/>
      <c r="G57" s="89"/>
      <c r="H57" s="89"/>
      <c r="I57" s="21"/>
      <c r="J57" s="22"/>
      <c r="K57" s="22"/>
      <c r="L57" s="22"/>
      <c r="M57" s="22"/>
      <c r="N57" s="22"/>
      <c r="O57" s="22"/>
      <c r="P57" s="21"/>
      <c r="Q57" s="22"/>
      <c r="R57" s="22"/>
      <c r="S57" s="22"/>
      <c r="T57" s="22"/>
      <c r="U57" s="22"/>
      <c r="V57" s="22"/>
      <c r="W57" s="89"/>
      <c r="X57" s="89"/>
      <c r="Y57" s="22"/>
      <c r="Z57" s="22"/>
      <c r="AA57" s="89"/>
      <c r="AB57" s="22"/>
    </row>
    <row r="58" spans="1:28" s="2" customFormat="1" ht="13.5" customHeight="1">
      <c r="A58" s="207" t="s">
        <v>75</v>
      </c>
      <c r="B58" s="208"/>
      <c r="C58" s="208"/>
      <c r="D58" s="208"/>
      <c r="E58" s="208"/>
      <c r="G58" s="81"/>
      <c r="H58" s="81"/>
      <c r="I58" s="81"/>
      <c r="J58" s="81"/>
      <c r="K58" s="81"/>
      <c r="L58" s="5"/>
      <c r="N58" s="202" t="s">
        <v>74</v>
      </c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AB58" s="5"/>
    </row>
    <row r="59" spans="1:28" s="2" customFormat="1" ht="24" customHeight="1">
      <c r="A59" s="205" t="s">
        <v>91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5"/>
      <c r="AB59" s="5"/>
    </row>
    <row r="60" spans="1:7" ht="12">
      <c r="A60" s="203" t="s">
        <v>131</v>
      </c>
      <c r="B60" s="203"/>
      <c r="C60" s="203"/>
      <c r="D60" s="203"/>
      <c r="E60" s="203"/>
      <c r="F60" s="203"/>
      <c r="G60" s="203"/>
    </row>
  </sheetData>
  <mergeCells count="50">
    <mergeCell ref="AA4:AB4"/>
    <mergeCell ref="A5:A7"/>
    <mergeCell ref="B5:C7"/>
    <mergeCell ref="D5:D9"/>
    <mergeCell ref="E5:AA5"/>
    <mergeCell ref="AB5:AB9"/>
    <mergeCell ref="E6:E9"/>
    <mergeCell ref="J6:K7"/>
    <mergeCell ref="AA6:AA9"/>
    <mergeCell ref="L7:M7"/>
    <mergeCell ref="P3:Z3"/>
    <mergeCell ref="AA3:AB3"/>
    <mergeCell ref="A2:M2"/>
    <mergeCell ref="A3:M3"/>
    <mergeCell ref="N2:AB2"/>
    <mergeCell ref="Q8:Q9"/>
    <mergeCell ref="R8:R9"/>
    <mergeCell ref="L6:P6"/>
    <mergeCell ref="Q6:R7"/>
    <mergeCell ref="N7:P7"/>
    <mergeCell ref="L8:L9"/>
    <mergeCell ref="M8:M9"/>
    <mergeCell ref="N8:O8"/>
    <mergeCell ref="J8:J9"/>
    <mergeCell ref="K8:K9"/>
    <mergeCell ref="W6:X7"/>
    <mergeCell ref="Y6:Z7"/>
    <mergeCell ref="S6:T7"/>
    <mergeCell ref="U6:V7"/>
    <mergeCell ref="S8:S9"/>
    <mergeCell ref="T8:T9"/>
    <mergeCell ref="U8:U9"/>
    <mergeCell ref="V8:V9"/>
    <mergeCell ref="W8:W9"/>
    <mergeCell ref="X8:X9"/>
    <mergeCell ref="Y8:Y9"/>
    <mergeCell ref="Z8:Z9"/>
    <mergeCell ref="I8:I9"/>
    <mergeCell ref="H6:I7"/>
    <mergeCell ref="A8:A9"/>
    <mergeCell ref="B8:C9"/>
    <mergeCell ref="F6:G7"/>
    <mergeCell ref="F8:F9"/>
    <mergeCell ref="G8:G9"/>
    <mergeCell ref="H8:H9"/>
    <mergeCell ref="N58:Y58"/>
    <mergeCell ref="A60:G60"/>
    <mergeCell ref="A55:A56"/>
    <mergeCell ref="A59:O59"/>
    <mergeCell ref="A58:E58"/>
  </mergeCells>
  <printOptions/>
  <pageMargins left="0.5905511811023623" right="1.299212598425197" top="0.38" bottom="0.2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2013-11-07T06:48:59Z</cp:lastPrinted>
  <dcterms:created xsi:type="dcterms:W3CDTF">2005-08-17T07:42:08Z</dcterms:created>
  <dcterms:modified xsi:type="dcterms:W3CDTF">2013-11-07T06:54:34Z</dcterms:modified>
  <cp:category/>
  <cp:version/>
  <cp:contentType/>
  <cp:contentStatus/>
</cp:coreProperties>
</file>