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'Sheet1'!$A$1:$P$54</definedName>
  </definedNames>
  <calcPr fullCalcOnLoad="1"/>
</workbook>
</file>

<file path=xl/sharedStrings.xml><?xml version="1.0" encoding="utf-8"?>
<sst xmlns="http://schemas.openxmlformats.org/spreadsheetml/2006/main" count="71" uniqueCount="66">
  <si>
    <t>單位：人</t>
  </si>
  <si>
    <t>有　偶</t>
  </si>
  <si>
    <t>離　　婚</t>
  </si>
  <si>
    <r>
      <t>Unit</t>
    </r>
    <r>
      <rPr>
        <sz val="9"/>
        <color indexed="8"/>
        <rFont val="標楷體"/>
        <family val="4"/>
      </rPr>
      <t>：</t>
    </r>
    <r>
      <rPr>
        <sz val="9"/>
        <color indexed="8"/>
        <rFont val="Times New Roman"/>
        <family val="1"/>
      </rPr>
      <t>Person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</si>
  <si>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</si>
  <si>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</si>
  <si>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</si>
  <si>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</si>
  <si>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</si>
  <si>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</si>
  <si>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</si>
  <si>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說　　明：年齡組別分為未滿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15-19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20-24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25-29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30-34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35-39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40-44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45-49</t>
    </r>
    <r>
      <rPr>
        <sz val="9"/>
        <rFont val="新細明體"/>
        <family val="1"/>
      </rPr>
      <t>歲</t>
    </r>
  </si>
  <si>
    <r>
      <t>　　　　　、</t>
    </r>
    <r>
      <rPr>
        <sz val="9"/>
        <rFont val="Times New Roman"/>
        <family val="1"/>
      </rPr>
      <t>50-54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55-59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60-64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65-69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70-74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75-79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80-84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85-89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90-94</t>
    </r>
    <r>
      <rPr>
        <sz val="9"/>
        <rFont val="新細明體"/>
        <family val="1"/>
      </rPr>
      <t>歲、</t>
    </r>
  </si>
  <si>
    <r>
      <t>　　　　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95-99</t>
    </r>
    <r>
      <rPr>
        <sz val="9"/>
        <rFont val="新細明體"/>
        <family val="1"/>
      </rPr>
      <t>歲以及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歲以上。</t>
    </r>
  </si>
  <si>
    <t>表２－６、現住人口之婚姻狀況 －按年齡別分</t>
  </si>
  <si>
    <r>
      <t>八十七年底</t>
    </r>
    <r>
      <rPr>
        <sz val="9"/>
        <rFont val="Times New Roman"/>
        <family val="1"/>
      </rPr>
      <t xml:space="preserve"> End of 1998</t>
    </r>
  </si>
  <si>
    <r>
      <t>未滿</t>
    </r>
    <r>
      <rPr>
        <sz val="9"/>
        <rFont val="Times New Roman"/>
        <family val="1"/>
      </rPr>
      <t>15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Under 15Year</t>
    </r>
  </si>
  <si>
    <r>
      <t>15-19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15-19 Years</t>
    </r>
  </si>
  <si>
    <r>
      <t>20-24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20-24Years</t>
    </r>
  </si>
  <si>
    <r>
      <t>25-29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25-29Years</t>
    </r>
  </si>
  <si>
    <r>
      <t>30-34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30-34Years</t>
    </r>
  </si>
  <si>
    <r>
      <t>35-39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35-39Years</t>
    </r>
  </si>
  <si>
    <r>
      <t>40-44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40-44Years</t>
    </r>
  </si>
  <si>
    <r>
      <t>45-49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45-49Years</t>
    </r>
  </si>
  <si>
    <r>
      <t>50-54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50-54Years</t>
    </r>
  </si>
  <si>
    <r>
      <t>55-59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55-59Years</t>
    </r>
  </si>
  <si>
    <r>
      <t>60-64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60-64Years</t>
    </r>
  </si>
  <si>
    <r>
      <t>65-69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65-69Years</t>
    </r>
  </si>
  <si>
    <r>
      <t>70-74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70-74Years</t>
    </r>
  </si>
  <si>
    <r>
      <t>75-79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75-79Years</t>
    </r>
  </si>
  <si>
    <r>
      <t>80-84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80-84Years</t>
    </r>
  </si>
  <si>
    <r>
      <t>85-89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85-89Years</t>
    </r>
  </si>
  <si>
    <r>
      <t>90-94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90-94Years</t>
    </r>
  </si>
  <si>
    <r>
      <t>95-99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   95-99Years</t>
    </r>
  </si>
  <si>
    <r>
      <t>離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華康中黑體"/>
        <family val="3"/>
      </rPr>
      <t>婚</t>
    </r>
    <r>
      <rPr>
        <sz val="9"/>
        <color indexed="8"/>
        <rFont val="Times New Roman"/>
        <family val="1"/>
      </rPr>
      <t xml:space="preserve">  
Divorced</t>
    </r>
  </si>
  <si>
    <r>
      <t>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華康中黑體"/>
        <family val="3"/>
      </rPr>
      <t>偶</t>
    </r>
    <r>
      <rPr>
        <sz val="9"/>
        <color indexed="8"/>
        <rFont val="Times New Roman"/>
        <family val="1"/>
      </rPr>
      <t xml:space="preserve"> 
  Widowed</t>
    </r>
  </si>
  <si>
    <r>
      <t>男</t>
    </r>
    <r>
      <rPr>
        <sz val="9"/>
        <color indexed="8"/>
        <rFont val="Times New Roman"/>
        <family val="1"/>
      </rPr>
      <t xml:space="preserve"> 
 Male</t>
    </r>
  </si>
  <si>
    <r>
      <t>女</t>
    </r>
    <r>
      <rPr>
        <sz val="9"/>
        <color indexed="8"/>
        <rFont val="Times New Roman"/>
        <family val="1"/>
      </rPr>
      <t xml:space="preserve"> 
 Female</t>
    </r>
  </si>
  <si>
    <r>
      <t>計</t>
    </r>
    <r>
      <rPr>
        <sz val="9"/>
        <color indexed="8"/>
        <rFont val="Times New Roman"/>
        <family val="1"/>
      </rPr>
      <t xml:space="preserve"> 
 Total</t>
    </r>
  </si>
  <si>
    <r>
      <t>男</t>
    </r>
    <r>
      <rPr>
        <sz val="9"/>
        <color indexed="8"/>
        <rFont val="Times New Roman"/>
        <family val="1"/>
      </rPr>
      <t xml:space="preserve"> 
Male</t>
    </r>
  </si>
  <si>
    <r>
      <t xml:space="preserve">男
</t>
    </r>
    <r>
      <rPr>
        <sz val="9"/>
        <color indexed="8"/>
        <rFont val="Times New Roman"/>
        <family val="1"/>
      </rPr>
      <t xml:space="preserve">  Male</t>
    </r>
  </si>
  <si>
    <r>
      <t xml:space="preserve">計
</t>
    </r>
    <r>
      <rPr>
        <sz val="9"/>
        <color indexed="8"/>
        <rFont val="Times New Roman"/>
        <family val="1"/>
      </rPr>
      <t xml:space="preserve">  Total</t>
    </r>
  </si>
  <si>
    <r>
      <t xml:space="preserve">女
</t>
    </r>
    <r>
      <rPr>
        <sz val="9"/>
        <color indexed="8"/>
        <rFont val="Times New Roman"/>
        <family val="1"/>
      </rPr>
      <t xml:space="preserve">  Female</t>
    </r>
  </si>
  <si>
    <r>
      <t>總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華康中黑體"/>
        <family val="3"/>
      </rPr>
      <t>計</t>
    </r>
    <r>
      <rPr>
        <sz val="9"/>
        <color indexed="8"/>
        <rFont val="Times New Roman"/>
        <family val="1"/>
      </rPr>
      <t xml:space="preserve">   
Grand Total</t>
    </r>
  </si>
  <si>
    <r>
      <t>年底別及年齡組別</t>
    </r>
    <r>
      <rPr>
        <sz val="9"/>
        <rFont val="Times New Roman"/>
        <family val="1"/>
      </rPr>
      <t xml:space="preserve"> 
End of Year &amp; Range of Age</t>
    </r>
  </si>
  <si>
    <r>
      <t>Table 2 - 6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The Marital Status of the Population 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 xml:space="preserve"> by Age</t>
    </r>
  </si>
  <si>
    <r>
      <t>100</t>
    </r>
    <r>
      <rPr>
        <sz val="9"/>
        <rFont val="華康中黑體"/>
        <family val="3"/>
      </rPr>
      <t>歲以上</t>
    </r>
    <r>
      <rPr>
        <sz val="9"/>
        <rFont val="Times New Roman"/>
        <family val="1"/>
      </rPr>
      <t xml:space="preserve">
100Years and Over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</si>
  <si>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</si>
  <si>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九十四年底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5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</si>
  <si>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</si>
  <si>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</si>
  <si>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華康中黑體"/>
        <family val="3"/>
      </rPr>
      <t>婚</t>
    </r>
    <r>
      <rPr>
        <sz val="9"/>
        <color indexed="8"/>
        <rFont val="Times New Roman"/>
        <family val="1"/>
      </rPr>
      <t xml:space="preserve">  
 Single</t>
    </r>
  </si>
  <si>
    <r>
      <t>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華康中黑體"/>
        <family val="3"/>
      </rPr>
      <t>偶</t>
    </r>
    <r>
      <rPr>
        <sz val="9"/>
        <color indexed="8"/>
        <rFont val="Times New Roman"/>
        <family val="1"/>
      </rPr>
      <t xml:space="preserve">   
Married</t>
    </r>
  </si>
  <si>
    <r>
      <t>計</t>
    </r>
    <r>
      <rPr>
        <sz val="9"/>
        <color indexed="8"/>
        <rFont val="Times New Roman"/>
        <family val="1"/>
      </rPr>
      <t xml:space="preserve">  
 Total</t>
    </r>
  </si>
  <si>
    <r>
      <t>男</t>
    </r>
    <r>
      <rPr>
        <sz val="9"/>
        <color indexed="8"/>
        <rFont val="Times New Roman"/>
        <family val="1"/>
      </rPr>
      <t xml:space="preserve"> 
 Male</t>
    </r>
  </si>
  <si>
    <r>
      <t>女</t>
    </r>
    <r>
      <rPr>
        <sz val="9"/>
        <color indexed="8"/>
        <rFont val="Times New Roman"/>
        <family val="1"/>
      </rPr>
      <t xml:space="preserve"> 
 Female</t>
    </r>
  </si>
  <si>
    <t>Source：Prepared according to Form 1222-01-03-2 by Civil Affairs Department.</t>
  </si>
  <si>
    <t>資料來源：本府民政處  1222-01-03-2</t>
  </si>
  <si>
    <r>
      <t>九十六年底</t>
    </r>
    <r>
      <rPr>
        <sz val="9"/>
        <rFont val="Times New Roman"/>
        <family val="1"/>
      </rPr>
      <t xml:space="preserve"> End of 2007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</si>
  <si>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</si>
  <si>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</si>
  <si>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</si>
  <si>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</si>
  <si>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48</t>
    </r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</si>
  <si>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49</t>
    </r>
  </si>
  <si>
    <r>
      <t>一○一年底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</si>
</sst>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0_);[Red]\(0\)"/>
    <numFmt numFmtId="197" formatCode="_-* #,##0.0_-;\-* #,##0.0_-;_-* &quot;-&quot;??_-;_-@_-"/>
    <numFmt numFmtId="198" formatCode="_-* #,##0_-;\-* #,##0_-;_-* &quot;-&quot;??_-;_-@_-"/>
  </numFmts>
  <fonts count="1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標楷體"/>
      <family val="4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color indexed="8"/>
      <name val="華康中黑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38" fontId="0" fillId="0" borderId="0" xfId="0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 vertical="center"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3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10" fontId="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center" vertical="center"/>
    </xf>
    <xf numFmtId="41" fontId="0" fillId="0" borderId="5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center" vertical="center"/>
    </xf>
    <xf numFmtId="38" fontId="0" fillId="0" borderId="0" xfId="0" applyFont="1" applyBorder="1" applyAlignment="1">
      <alignment vertical="center"/>
    </xf>
    <xf numFmtId="198" fontId="0" fillId="0" borderId="5" xfId="0" applyNumberFormat="1" applyFont="1" applyBorder="1" applyAlignment="1">
      <alignment vertical="center"/>
    </xf>
    <xf numFmtId="198" fontId="0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0" fillId="0" borderId="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 indent="4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P45" sqref="P45"/>
    </sheetView>
  </sheetViews>
  <sheetFormatPr defaultColWidth="9.33203125" defaultRowHeight="19.5" customHeight="1"/>
  <cols>
    <col min="1" max="1" width="31.5" style="2" customWidth="1"/>
    <col min="2" max="2" width="12.66015625" style="2" customWidth="1"/>
    <col min="3" max="3" width="12" style="2" customWidth="1"/>
    <col min="4" max="6" width="11.5" style="2" customWidth="1"/>
    <col min="7" max="7" width="10.33203125" style="2" customWidth="1"/>
    <col min="8" max="11" width="11.16015625" style="2" customWidth="1"/>
    <col min="12" max="12" width="11.33203125" style="1" customWidth="1"/>
    <col min="13" max="15" width="11.16015625" style="2" customWidth="1"/>
    <col min="16" max="16" width="10.66015625" style="2" customWidth="1"/>
    <col min="17" max="17" width="8" style="2" customWidth="1"/>
    <col min="18" max="19" width="7.83203125" style="2" customWidth="1"/>
    <col min="20" max="21" width="7.83203125" style="1" customWidth="1"/>
    <col min="22" max="16384" width="7.83203125" style="2" customWidth="1"/>
  </cols>
  <sheetData>
    <row r="1" spans="1:20" ht="18" customHeight="1">
      <c r="A1" s="18" t="s">
        <v>63</v>
      </c>
      <c r="B1" s="1"/>
      <c r="P1" s="17" t="s">
        <v>64</v>
      </c>
      <c r="T1" s="3"/>
    </row>
    <row r="2" spans="1:21" s="15" customFormat="1" ht="19.5" customHeight="1">
      <c r="A2" s="41" t="s">
        <v>14</v>
      </c>
      <c r="B2" s="41"/>
      <c r="C2" s="41"/>
      <c r="D2" s="41"/>
      <c r="E2" s="41"/>
      <c r="F2" s="41"/>
      <c r="G2" s="41"/>
      <c r="H2" s="42" t="s">
        <v>45</v>
      </c>
      <c r="I2" s="42"/>
      <c r="J2" s="42"/>
      <c r="K2" s="42"/>
      <c r="L2" s="42"/>
      <c r="M2" s="42"/>
      <c r="N2" s="42"/>
      <c r="O2" s="42"/>
      <c r="P2" s="42"/>
      <c r="T2" s="16"/>
      <c r="U2" s="16"/>
    </row>
    <row r="3" spans="8:17" ht="18" customHeight="1">
      <c r="H3" s="28"/>
      <c r="Q3" s="20"/>
    </row>
    <row r="4" spans="1:20" ht="12" customHeight="1" thickBot="1">
      <c r="A4" s="31" t="s">
        <v>0</v>
      </c>
      <c r="P4" s="20" t="s">
        <v>3</v>
      </c>
      <c r="Q4" s="1"/>
      <c r="T4" s="4"/>
    </row>
    <row r="5" spans="1:16" s="21" customFormat="1" ht="24.75" customHeight="1">
      <c r="A5" s="46" t="s">
        <v>44</v>
      </c>
      <c r="B5" s="43" t="s">
        <v>43</v>
      </c>
      <c r="C5" s="44"/>
      <c r="D5" s="44"/>
      <c r="E5" s="43" t="s">
        <v>51</v>
      </c>
      <c r="F5" s="44"/>
      <c r="G5" s="45"/>
      <c r="H5" s="48" t="s">
        <v>52</v>
      </c>
      <c r="I5" s="44"/>
      <c r="J5" s="44"/>
      <c r="K5" s="43" t="s">
        <v>34</v>
      </c>
      <c r="L5" s="44"/>
      <c r="M5" s="44"/>
      <c r="N5" s="43" t="s">
        <v>35</v>
      </c>
      <c r="O5" s="44"/>
      <c r="P5" s="45"/>
    </row>
    <row r="6" spans="1:16" s="37" customFormat="1" ht="25.5" customHeight="1">
      <c r="A6" s="47"/>
      <c r="B6" s="35" t="s">
        <v>53</v>
      </c>
      <c r="C6" s="35" t="s">
        <v>54</v>
      </c>
      <c r="D6" s="35" t="s">
        <v>55</v>
      </c>
      <c r="E6" s="35" t="s">
        <v>38</v>
      </c>
      <c r="F6" s="35" t="s">
        <v>39</v>
      </c>
      <c r="G6" s="35" t="s">
        <v>37</v>
      </c>
      <c r="H6" s="38" t="s">
        <v>38</v>
      </c>
      <c r="I6" s="35" t="s">
        <v>40</v>
      </c>
      <c r="J6" s="35" t="s">
        <v>37</v>
      </c>
      <c r="K6" s="35" t="s">
        <v>41</v>
      </c>
      <c r="L6" s="35" t="s">
        <v>36</v>
      </c>
      <c r="M6" s="35" t="s">
        <v>37</v>
      </c>
      <c r="N6" s="35" t="s">
        <v>41</v>
      </c>
      <c r="O6" s="35" t="s">
        <v>36</v>
      </c>
      <c r="P6" s="36" t="s">
        <v>42</v>
      </c>
    </row>
    <row r="7" spans="1:20" s="5" customFormat="1" ht="18" customHeight="1" hidden="1">
      <c r="A7" s="33" t="s">
        <v>49</v>
      </c>
      <c r="B7" s="22">
        <f aca="true" t="shared" si="0" ref="B7:B13">SUM(C7:E7,H7,K7,N7)/2</f>
        <v>358981</v>
      </c>
      <c r="C7" s="23">
        <f aca="true" t="shared" si="1" ref="C7:C13">SUM(F7,I7,L7,O7)</f>
        <v>191900</v>
      </c>
      <c r="D7" s="23">
        <f aca="true" t="shared" si="2" ref="D7:D13">SUM(G7,J7,M7,P7)</f>
        <v>167081</v>
      </c>
      <c r="E7" s="23">
        <f aca="true" t="shared" si="3" ref="E7:E13">SUM(F7:G7)</f>
        <v>181670</v>
      </c>
      <c r="F7" s="24">
        <v>105773</v>
      </c>
      <c r="G7" s="24">
        <v>75897</v>
      </c>
      <c r="H7" s="23">
        <f aca="true" t="shared" si="4" ref="H7:H13">SUM(I7:J7)</f>
        <v>148982</v>
      </c>
      <c r="I7" s="24">
        <v>75783</v>
      </c>
      <c r="J7" s="24">
        <v>73199</v>
      </c>
      <c r="K7" s="23">
        <f aca="true" t="shared" si="5" ref="K7:K13">SUM(L7:M7)</f>
        <v>11632</v>
      </c>
      <c r="L7" s="24">
        <v>6184</v>
      </c>
      <c r="M7" s="24">
        <v>5448</v>
      </c>
      <c r="N7" s="23">
        <f aca="true" t="shared" si="6" ref="N7:N13">SUM(O7:P7)</f>
        <v>16697</v>
      </c>
      <c r="O7" s="24">
        <v>4160</v>
      </c>
      <c r="P7" s="24">
        <v>12537</v>
      </c>
      <c r="Q7" s="10"/>
      <c r="R7" s="10"/>
      <c r="S7" s="10"/>
      <c r="T7" s="10"/>
    </row>
    <row r="8" spans="1:20" s="5" customFormat="1" ht="18" customHeight="1" hidden="1">
      <c r="A8" s="33" t="s">
        <v>4</v>
      </c>
      <c r="B8" s="22">
        <f t="shared" si="0"/>
        <v>358660</v>
      </c>
      <c r="C8" s="23">
        <f t="shared" si="1"/>
        <v>191507</v>
      </c>
      <c r="D8" s="23">
        <f t="shared" si="2"/>
        <v>167153</v>
      </c>
      <c r="E8" s="23">
        <f t="shared" si="3"/>
        <v>178994</v>
      </c>
      <c r="F8" s="24">
        <v>103921</v>
      </c>
      <c r="G8" s="24">
        <v>75073</v>
      </c>
      <c r="H8" s="23">
        <f t="shared" si="4"/>
        <v>150259</v>
      </c>
      <c r="I8" s="24">
        <v>76794</v>
      </c>
      <c r="J8" s="24">
        <v>73465</v>
      </c>
      <c r="K8" s="23">
        <f t="shared" si="5"/>
        <v>12247</v>
      </c>
      <c r="L8" s="24">
        <v>6473</v>
      </c>
      <c r="M8" s="24">
        <v>5774</v>
      </c>
      <c r="N8" s="23">
        <f t="shared" si="6"/>
        <v>17160</v>
      </c>
      <c r="O8" s="24">
        <v>4319</v>
      </c>
      <c r="P8" s="24">
        <v>12841</v>
      </c>
      <c r="Q8" s="10"/>
      <c r="R8" s="10"/>
      <c r="S8" s="10"/>
      <c r="T8" s="10"/>
    </row>
    <row r="9" spans="1:20" s="5" customFormat="1" ht="18" customHeight="1" hidden="1">
      <c r="A9" s="33" t="s">
        <v>5</v>
      </c>
      <c r="B9" s="22">
        <f t="shared" si="0"/>
        <v>358077</v>
      </c>
      <c r="C9" s="23">
        <f t="shared" si="1"/>
        <v>190728</v>
      </c>
      <c r="D9" s="23">
        <f t="shared" si="2"/>
        <v>167349</v>
      </c>
      <c r="E9" s="23">
        <f t="shared" si="3"/>
        <v>177514</v>
      </c>
      <c r="F9" s="24">
        <v>103187</v>
      </c>
      <c r="G9" s="24">
        <v>74327</v>
      </c>
      <c r="H9" s="23">
        <f t="shared" si="4"/>
        <v>149254</v>
      </c>
      <c r="I9" s="24">
        <v>76208</v>
      </c>
      <c r="J9" s="24">
        <v>73046</v>
      </c>
      <c r="K9" s="23">
        <f t="shared" si="5"/>
        <v>13508</v>
      </c>
      <c r="L9" s="24">
        <v>7119</v>
      </c>
      <c r="M9" s="24">
        <v>6389</v>
      </c>
      <c r="N9" s="23">
        <f t="shared" si="6"/>
        <v>17801</v>
      </c>
      <c r="O9" s="24">
        <v>4214</v>
      </c>
      <c r="P9" s="24">
        <v>13587</v>
      </c>
      <c r="Q9" s="10"/>
      <c r="R9" s="10"/>
      <c r="S9" s="10"/>
      <c r="T9" s="10"/>
    </row>
    <row r="10" spans="1:20" s="5" customFormat="1" ht="18" customHeight="1" hidden="1">
      <c r="A10" s="33" t="s">
        <v>15</v>
      </c>
      <c r="B10" s="22">
        <f t="shared" si="0"/>
        <v>356601</v>
      </c>
      <c r="C10" s="23">
        <f t="shared" si="1"/>
        <v>189537</v>
      </c>
      <c r="D10" s="23">
        <f t="shared" si="2"/>
        <v>167064</v>
      </c>
      <c r="E10" s="25">
        <f t="shared" si="3"/>
        <v>175427</v>
      </c>
      <c r="F10" s="24">
        <v>101780</v>
      </c>
      <c r="G10" s="24">
        <v>73647</v>
      </c>
      <c r="H10" s="23">
        <f t="shared" si="4"/>
        <v>148361</v>
      </c>
      <c r="I10" s="24">
        <v>75892</v>
      </c>
      <c r="J10" s="24">
        <v>72469</v>
      </c>
      <c r="K10" s="23">
        <f t="shared" si="5"/>
        <v>14553</v>
      </c>
      <c r="L10" s="24">
        <v>7639</v>
      </c>
      <c r="M10" s="24">
        <v>6914</v>
      </c>
      <c r="N10" s="23">
        <f t="shared" si="6"/>
        <v>18260</v>
      </c>
      <c r="O10" s="24">
        <v>4226</v>
      </c>
      <c r="P10" s="24">
        <v>14034</v>
      </c>
      <c r="Q10" s="10"/>
      <c r="R10" s="10"/>
      <c r="S10" s="10"/>
      <c r="T10" s="10"/>
    </row>
    <row r="11" spans="1:20" s="5" customFormat="1" ht="18" customHeight="1" hidden="1">
      <c r="A11" s="33" t="s">
        <v>6</v>
      </c>
      <c r="B11" s="22">
        <f t="shared" si="0"/>
        <v>355686</v>
      </c>
      <c r="C11" s="23">
        <f t="shared" si="1"/>
        <v>188587</v>
      </c>
      <c r="D11" s="23">
        <f t="shared" si="2"/>
        <v>167099</v>
      </c>
      <c r="E11" s="23">
        <f t="shared" si="3"/>
        <v>173576</v>
      </c>
      <c r="F11" s="24">
        <v>100408</v>
      </c>
      <c r="G11" s="24">
        <v>73168</v>
      </c>
      <c r="H11" s="23">
        <f t="shared" si="4"/>
        <v>147591</v>
      </c>
      <c r="I11" s="24">
        <v>75670</v>
      </c>
      <c r="J11" s="24">
        <v>71921</v>
      </c>
      <c r="K11" s="23">
        <f t="shared" si="5"/>
        <v>15826</v>
      </c>
      <c r="L11" s="24">
        <v>8291</v>
      </c>
      <c r="M11" s="24">
        <v>7535</v>
      </c>
      <c r="N11" s="23">
        <f t="shared" si="6"/>
        <v>18693</v>
      </c>
      <c r="O11" s="24">
        <v>4218</v>
      </c>
      <c r="P11" s="24">
        <v>14475</v>
      </c>
      <c r="Q11" s="10"/>
      <c r="R11" s="10"/>
      <c r="S11" s="10"/>
      <c r="T11" s="10"/>
    </row>
    <row r="12" spans="1:20" s="5" customFormat="1" ht="18" customHeight="1" hidden="1">
      <c r="A12" s="33" t="s">
        <v>7</v>
      </c>
      <c r="B12" s="22">
        <f t="shared" si="0"/>
        <v>353630</v>
      </c>
      <c r="C12" s="23">
        <f t="shared" si="1"/>
        <v>187174</v>
      </c>
      <c r="D12" s="23">
        <f t="shared" si="2"/>
        <v>166456</v>
      </c>
      <c r="E12" s="23">
        <f t="shared" si="3"/>
        <v>171178</v>
      </c>
      <c r="F12" s="24">
        <v>98769</v>
      </c>
      <c r="G12" s="24">
        <v>72409</v>
      </c>
      <c r="H12" s="23">
        <f t="shared" si="4"/>
        <v>146583</v>
      </c>
      <c r="I12" s="24">
        <v>75397</v>
      </c>
      <c r="J12" s="24">
        <v>71186</v>
      </c>
      <c r="K12" s="23">
        <f t="shared" si="5"/>
        <v>16796</v>
      </c>
      <c r="L12" s="24">
        <v>8769</v>
      </c>
      <c r="M12" s="24">
        <v>8027</v>
      </c>
      <c r="N12" s="23">
        <f t="shared" si="6"/>
        <v>19073</v>
      </c>
      <c r="O12" s="24">
        <v>4239</v>
      </c>
      <c r="P12" s="24">
        <v>14834</v>
      </c>
      <c r="Q12" s="10"/>
      <c r="R12" s="10"/>
      <c r="S12" s="10"/>
      <c r="T12" s="10"/>
    </row>
    <row r="13" spans="1:20" s="5" customFormat="1" ht="18" customHeight="1" hidden="1">
      <c r="A13" s="33" t="s">
        <v>8</v>
      </c>
      <c r="B13" s="22">
        <f t="shared" si="0"/>
        <v>353139</v>
      </c>
      <c r="C13" s="23">
        <f t="shared" si="1"/>
        <v>186376</v>
      </c>
      <c r="D13" s="23">
        <f t="shared" si="2"/>
        <v>166763</v>
      </c>
      <c r="E13" s="23">
        <f t="shared" si="3"/>
        <v>169977</v>
      </c>
      <c r="F13" s="24">
        <v>97634</v>
      </c>
      <c r="G13" s="24">
        <v>72343</v>
      </c>
      <c r="H13" s="23">
        <f t="shared" si="4"/>
        <v>145837</v>
      </c>
      <c r="I13" s="24">
        <v>75180</v>
      </c>
      <c r="J13" s="24">
        <v>70657</v>
      </c>
      <c r="K13" s="23">
        <f t="shared" si="5"/>
        <v>17768</v>
      </c>
      <c r="L13" s="24">
        <v>9261</v>
      </c>
      <c r="M13" s="24">
        <v>8507</v>
      </c>
      <c r="N13" s="23">
        <f t="shared" si="6"/>
        <v>19557</v>
      </c>
      <c r="O13" s="24">
        <v>4301</v>
      </c>
      <c r="P13" s="24">
        <v>15256</v>
      </c>
      <c r="Q13" s="10"/>
      <c r="R13" s="10"/>
      <c r="S13" s="10"/>
      <c r="T13" s="10"/>
    </row>
    <row r="14" spans="1:20" s="5" customFormat="1" ht="18" customHeight="1">
      <c r="A14" s="33" t="s">
        <v>9</v>
      </c>
      <c r="B14" s="22">
        <f>SUM(C14:D14)</f>
        <v>352154</v>
      </c>
      <c r="C14" s="23">
        <f>SUM(F14,I14,L14,O14)</f>
        <v>185554</v>
      </c>
      <c r="D14" s="23">
        <f>SUM(G14,J14,M14,P14)</f>
        <v>166600</v>
      </c>
      <c r="E14" s="23">
        <f>SUM(F14:G14)</f>
        <v>167881</v>
      </c>
      <c r="F14" s="24">
        <v>96132</v>
      </c>
      <c r="G14" s="24">
        <v>71749</v>
      </c>
      <c r="H14" s="23">
        <f>SUM(I14:J14)</f>
        <v>145647</v>
      </c>
      <c r="I14" s="24">
        <v>75471</v>
      </c>
      <c r="J14" s="24">
        <v>70176</v>
      </c>
      <c r="K14" s="23">
        <f>SUM(L14:M14)</f>
        <v>18721</v>
      </c>
      <c r="L14" s="24">
        <v>9640</v>
      </c>
      <c r="M14" s="24">
        <v>9081</v>
      </c>
      <c r="N14" s="23">
        <f>SUM(O14:P14)</f>
        <v>19905</v>
      </c>
      <c r="O14" s="24">
        <v>4311</v>
      </c>
      <c r="P14" s="24">
        <v>15594</v>
      </c>
      <c r="Q14" s="10"/>
      <c r="R14" s="10"/>
      <c r="S14" s="10"/>
      <c r="T14" s="10"/>
    </row>
    <row r="15" spans="1:20" s="5" customFormat="1" ht="18" customHeight="1">
      <c r="A15" s="33" t="s">
        <v>10</v>
      </c>
      <c r="B15" s="22">
        <v>351146</v>
      </c>
      <c r="C15" s="23">
        <v>184682</v>
      </c>
      <c r="D15" s="23">
        <v>166464</v>
      </c>
      <c r="E15" s="23">
        <v>165711</v>
      </c>
      <c r="F15" s="24">
        <v>94379</v>
      </c>
      <c r="G15" s="24">
        <v>71332</v>
      </c>
      <c r="H15" s="23">
        <v>145547</v>
      </c>
      <c r="I15" s="24">
        <v>75958</v>
      </c>
      <c r="J15" s="24">
        <v>69589</v>
      </c>
      <c r="K15" s="23">
        <v>19734</v>
      </c>
      <c r="L15" s="24">
        <v>10094</v>
      </c>
      <c r="M15" s="24">
        <v>9640</v>
      </c>
      <c r="N15" s="23">
        <v>20154</v>
      </c>
      <c r="O15" s="24">
        <v>4251</v>
      </c>
      <c r="P15" s="24">
        <v>15903</v>
      </c>
      <c r="Q15" s="10"/>
      <c r="R15" s="10"/>
      <c r="S15" s="10"/>
      <c r="T15" s="10"/>
    </row>
    <row r="16" spans="1:20" s="5" customFormat="1" ht="18" customHeight="1">
      <c r="A16" s="33" t="s">
        <v>47</v>
      </c>
      <c r="B16" s="22">
        <v>349149</v>
      </c>
      <c r="C16" s="23">
        <v>183149</v>
      </c>
      <c r="D16" s="23">
        <v>166000</v>
      </c>
      <c r="E16" s="23">
        <v>164099</v>
      </c>
      <c r="F16" s="24">
        <v>93181</v>
      </c>
      <c r="G16" s="24">
        <v>70918</v>
      </c>
      <c r="H16" s="23">
        <v>143297</v>
      </c>
      <c r="I16" s="24">
        <v>74809</v>
      </c>
      <c r="J16" s="24">
        <v>68488</v>
      </c>
      <c r="K16" s="23">
        <v>21292</v>
      </c>
      <c r="L16" s="24">
        <v>10953</v>
      </c>
      <c r="M16" s="24">
        <v>10339</v>
      </c>
      <c r="N16" s="23">
        <v>20461</v>
      </c>
      <c r="O16" s="24">
        <v>4206</v>
      </c>
      <c r="P16" s="24">
        <v>16255</v>
      </c>
      <c r="Q16" s="10"/>
      <c r="R16" s="10"/>
      <c r="S16" s="10"/>
      <c r="T16" s="10"/>
    </row>
    <row r="17" spans="1:20" s="5" customFormat="1" ht="18" customHeight="1">
      <c r="A17" s="33" t="s">
        <v>48</v>
      </c>
      <c r="B17" s="22">
        <v>347298</v>
      </c>
      <c r="C17" s="23">
        <v>181557</v>
      </c>
      <c r="D17" s="23">
        <v>165741</v>
      </c>
      <c r="E17" s="23">
        <v>162224</v>
      </c>
      <c r="F17" s="24">
        <v>91860</v>
      </c>
      <c r="G17" s="24">
        <v>70364</v>
      </c>
      <c r="H17" s="23">
        <v>141611</v>
      </c>
      <c r="I17" s="24">
        <v>73883</v>
      </c>
      <c r="J17" s="24">
        <v>67728</v>
      </c>
      <c r="K17" s="23">
        <v>22634</v>
      </c>
      <c r="L17" s="24">
        <v>11606</v>
      </c>
      <c r="M17" s="24">
        <v>11028</v>
      </c>
      <c r="N17" s="23">
        <v>20829</v>
      </c>
      <c r="O17" s="24">
        <v>4208</v>
      </c>
      <c r="P17" s="24">
        <v>16621</v>
      </c>
      <c r="Q17" s="10"/>
      <c r="R17" s="10"/>
      <c r="S17" s="10"/>
      <c r="T17" s="10"/>
    </row>
    <row r="18" spans="1:20" s="5" customFormat="1" ht="18" customHeight="1">
      <c r="A18" s="33" t="s">
        <v>50</v>
      </c>
      <c r="B18" s="22">
        <v>345303</v>
      </c>
      <c r="C18" s="23">
        <v>180042</v>
      </c>
      <c r="D18" s="23">
        <v>165261</v>
      </c>
      <c r="E18" s="23">
        <v>160193</v>
      </c>
      <c r="F18" s="24">
        <v>90644</v>
      </c>
      <c r="G18" s="24">
        <v>69549</v>
      </c>
      <c r="H18" s="23">
        <v>140013</v>
      </c>
      <c r="I18" s="24">
        <v>72936</v>
      </c>
      <c r="J18" s="24">
        <v>67077</v>
      </c>
      <c r="K18" s="23">
        <v>23921</v>
      </c>
      <c r="L18" s="24">
        <v>12277</v>
      </c>
      <c r="M18" s="24">
        <v>11644</v>
      </c>
      <c r="N18" s="23">
        <v>21176</v>
      </c>
      <c r="O18" s="24">
        <v>4185</v>
      </c>
      <c r="P18" s="24">
        <v>16991</v>
      </c>
      <c r="Q18" s="10"/>
      <c r="R18" s="10"/>
      <c r="S18" s="10"/>
      <c r="T18" s="10"/>
    </row>
    <row r="19" spans="1:20" s="5" customFormat="1" ht="18" customHeight="1">
      <c r="A19" s="33" t="s">
        <v>58</v>
      </c>
      <c r="B19" s="22">
        <v>343302</v>
      </c>
      <c r="C19" s="23">
        <v>178376</v>
      </c>
      <c r="D19" s="23">
        <v>164926</v>
      </c>
      <c r="E19" s="23">
        <v>158405</v>
      </c>
      <c r="F19" s="24">
        <v>89431</v>
      </c>
      <c r="G19" s="24">
        <v>68974</v>
      </c>
      <c r="H19" s="23">
        <v>138474</v>
      </c>
      <c r="I19" s="24">
        <v>72059</v>
      </c>
      <c r="J19" s="24">
        <v>66415</v>
      </c>
      <c r="K19" s="23">
        <v>24925</v>
      </c>
      <c r="L19" s="24">
        <v>12725</v>
      </c>
      <c r="M19" s="24">
        <v>12200</v>
      </c>
      <c r="N19" s="23">
        <v>21498</v>
      </c>
      <c r="O19" s="24">
        <v>4161</v>
      </c>
      <c r="P19" s="24">
        <v>17337</v>
      </c>
      <c r="Q19" s="10"/>
      <c r="R19" s="10"/>
      <c r="S19" s="10"/>
      <c r="T19" s="10"/>
    </row>
    <row r="20" spans="1:20" s="5" customFormat="1" ht="18" customHeight="1">
      <c r="A20" s="33" t="s">
        <v>59</v>
      </c>
      <c r="B20" s="22">
        <v>341433</v>
      </c>
      <c r="C20" s="23">
        <v>177032</v>
      </c>
      <c r="D20" s="23">
        <v>164401</v>
      </c>
      <c r="E20" s="23">
        <v>156256</v>
      </c>
      <c r="F20" s="24">
        <v>88209</v>
      </c>
      <c r="G20" s="24">
        <v>68047</v>
      </c>
      <c r="H20" s="23">
        <v>137438</v>
      </c>
      <c r="I20" s="24">
        <v>71456</v>
      </c>
      <c r="J20" s="24">
        <v>65982</v>
      </c>
      <c r="K20" s="23">
        <v>25916</v>
      </c>
      <c r="L20" s="24">
        <v>13218</v>
      </c>
      <c r="M20" s="24">
        <v>12698</v>
      </c>
      <c r="N20" s="23">
        <v>21823</v>
      </c>
      <c r="O20" s="24">
        <v>4149</v>
      </c>
      <c r="P20" s="24">
        <v>17674</v>
      </c>
      <c r="Q20" s="10"/>
      <c r="R20" s="10"/>
      <c r="S20" s="10"/>
      <c r="T20" s="10"/>
    </row>
    <row r="21" spans="1:20" s="5" customFormat="1" ht="18" customHeight="1">
      <c r="A21" s="33" t="s">
        <v>61</v>
      </c>
      <c r="B21" s="22">
        <v>340964</v>
      </c>
      <c r="C21" s="23">
        <v>176151</v>
      </c>
      <c r="D21" s="23">
        <v>164813</v>
      </c>
      <c r="E21" s="23">
        <v>155552</v>
      </c>
      <c r="F21" s="24">
        <v>87641</v>
      </c>
      <c r="G21" s="24">
        <v>67911</v>
      </c>
      <c r="H21" s="23">
        <v>136236</v>
      </c>
      <c r="I21" s="24">
        <v>70586</v>
      </c>
      <c r="J21" s="24">
        <v>65650</v>
      </c>
      <c r="K21" s="23">
        <v>26988</v>
      </c>
      <c r="L21" s="24">
        <v>13747</v>
      </c>
      <c r="M21" s="24">
        <v>13241</v>
      </c>
      <c r="N21" s="23">
        <v>22188</v>
      </c>
      <c r="O21" s="24">
        <v>4177</v>
      </c>
      <c r="P21" s="24">
        <v>18011</v>
      </c>
      <c r="Q21" s="10"/>
      <c r="R21" s="10"/>
      <c r="S21" s="10"/>
      <c r="T21" s="10"/>
    </row>
    <row r="22" spans="1:20" s="5" customFormat="1" ht="18" customHeight="1">
      <c r="A22" s="33" t="s">
        <v>60</v>
      </c>
      <c r="B22" s="22">
        <v>338805</v>
      </c>
      <c r="C22" s="23">
        <v>174584</v>
      </c>
      <c r="D22" s="23">
        <v>164221</v>
      </c>
      <c r="E22" s="23">
        <v>153344</v>
      </c>
      <c r="F22" s="24">
        <v>86269</v>
      </c>
      <c r="G22" s="24">
        <v>67075</v>
      </c>
      <c r="H22" s="23">
        <v>135035</v>
      </c>
      <c r="I22" s="24">
        <v>69885</v>
      </c>
      <c r="J22" s="24">
        <v>65150</v>
      </c>
      <c r="K22" s="23">
        <v>27927</v>
      </c>
      <c r="L22" s="24">
        <v>14220</v>
      </c>
      <c r="M22" s="24">
        <v>13707</v>
      </c>
      <c r="N22" s="23">
        <v>22499</v>
      </c>
      <c r="O22" s="24">
        <v>4210</v>
      </c>
      <c r="P22" s="24">
        <v>18289</v>
      </c>
      <c r="Q22" s="10"/>
      <c r="R22" s="10"/>
      <c r="S22" s="10"/>
      <c r="T22" s="10"/>
    </row>
    <row r="23" spans="1:20" s="5" customFormat="1" ht="18" customHeight="1">
      <c r="A23" s="33" t="s">
        <v>62</v>
      </c>
      <c r="B23" s="22">
        <v>336838</v>
      </c>
      <c r="C23" s="23">
        <v>173205</v>
      </c>
      <c r="D23" s="23">
        <v>163633</v>
      </c>
      <c r="E23" s="23">
        <v>150999</v>
      </c>
      <c r="F23" s="24">
        <v>84903</v>
      </c>
      <c r="G23" s="24">
        <v>66096</v>
      </c>
      <c r="H23" s="23">
        <v>134494</v>
      </c>
      <c r="I23" s="24">
        <v>69511</v>
      </c>
      <c r="J23" s="24">
        <v>64983</v>
      </c>
      <c r="K23" s="23">
        <v>28603</v>
      </c>
      <c r="L23" s="24">
        <v>14592</v>
      </c>
      <c r="M23" s="24">
        <v>14011</v>
      </c>
      <c r="N23" s="23">
        <v>22742</v>
      </c>
      <c r="O23" s="24">
        <v>4199</v>
      </c>
      <c r="P23" s="24">
        <v>18543</v>
      </c>
      <c r="Q23" s="10"/>
      <c r="R23" s="10"/>
      <c r="S23" s="10"/>
      <c r="T23" s="10"/>
    </row>
    <row r="24" spans="1:21" ht="6" customHeight="1">
      <c r="A24" s="34"/>
      <c r="B24" s="26"/>
      <c r="C24" s="27"/>
      <c r="D24" s="27"/>
      <c r="E24" s="27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T24" s="2"/>
      <c r="U24" s="2"/>
    </row>
    <row r="25" spans="1:21" ht="18" customHeight="1">
      <c r="A25" s="33" t="s">
        <v>65</v>
      </c>
      <c r="B25" s="22">
        <f>IF(SUM(C25:D25)=SUM(B27:B45),SUM(B27:B45),"error")</f>
        <v>335190</v>
      </c>
      <c r="C25" s="23">
        <f>SUM(F25,I25,L25,O25,C27:C45)/2</f>
        <v>172064</v>
      </c>
      <c r="D25" s="23">
        <f>SUM(G25,J25,M25,P25,D27:D45)/2</f>
        <v>163126</v>
      </c>
      <c r="E25" s="23">
        <f>IF(SUM(F25:G25)=SUM(E27:E45),SUM(E27:E45),"error")</f>
        <v>149442</v>
      </c>
      <c r="F25" s="24">
        <f>SUM(F27:F45)</f>
        <v>84000</v>
      </c>
      <c r="G25" s="24">
        <f>SUM(G27:G45)</f>
        <v>65442</v>
      </c>
      <c r="H25" s="23">
        <f>IF(SUM(I25:J25)=SUM(H27:H45),SUM(H27:H45),"error")</f>
        <v>133491</v>
      </c>
      <c r="I25" s="24">
        <f>SUM(I27:I45)</f>
        <v>68981</v>
      </c>
      <c r="J25" s="24">
        <f>SUM(J27:J45)</f>
        <v>64510</v>
      </c>
      <c r="K25" s="23">
        <f>IF(SUM(L25:M25)=SUM(K27:K45),SUM(K27:K45),"error")</f>
        <v>29263</v>
      </c>
      <c r="L25" s="24">
        <f>SUM(L27:L45)</f>
        <v>14933</v>
      </c>
      <c r="M25" s="24">
        <f>SUM(M27:M45)</f>
        <v>14330</v>
      </c>
      <c r="N25" s="23">
        <f>IF(SUM(O25:P25)=SUM(N27:N45),SUM(N27:N45),"error")</f>
        <v>22994</v>
      </c>
      <c r="O25" s="24">
        <f>SUM(O27:O45)</f>
        <v>4150</v>
      </c>
      <c r="P25" s="24">
        <f>SUM(P27:P45)</f>
        <v>18844</v>
      </c>
      <c r="T25" s="2"/>
      <c r="U25" s="2"/>
    </row>
    <row r="26" spans="1:21" ht="3.75" customHeight="1">
      <c r="A26" s="34"/>
      <c r="B26" s="26"/>
      <c r="C26" s="27"/>
      <c r="D26" s="27"/>
      <c r="E26" s="2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T26" s="2"/>
      <c r="U26" s="2"/>
    </row>
    <row r="27" spans="1:20" s="5" customFormat="1" ht="17.25" customHeight="1">
      <c r="A27" s="33" t="s">
        <v>16</v>
      </c>
      <c r="B27" s="30">
        <f>SUM(C27:E27,H27,K27,N27)/2</f>
        <v>46389</v>
      </c>
      <c r="C27" s="1">
        <f>SUM(F27,I27,L27,O27)</f>
        <v>24378</v>
      </c>
      <c r="D27" s="1">
        <f>SUM(G27,J27,M27,P27)</f>
        <v>22011</v>
      </c>
      <c r="E27" s="1">
        <f>SUM(F27:G27)</f>
        <v>46389</v>
      </c>
      <c r="F27" s="40">
        <v>24378</v>
      </c>
      <c r="G27" s="40">
        <v>22011</v>
      </c>
      <c r="H27" s="1">
        <f>SUM(I27:J27,)</f>
        <v>0</v>
      </c>
      <c r="I27" s="40">
        <v>0</v>
      </c>
      <c r="J27" s="40">
        <v>0</v>
      </c>
      <c r="K27" s="1">
        <f>SUM(L27:M27)</f>
        <v>0</v>
      </c>
      <c r="L27" s="40">
        <v>0</v>
      </c>
      <c r="M27" s="40">
        <v>0</v>
      </c>
      <c r="N27" s="1">
        <f>SUM(O27:P27)</f>
        <v>0</v>
      </c>
      <c r="O27" s="40">
        <v>0</v>
      </c>
      <c r="P27" s="40">
        <v>0</v>
      </c>
      <c r="Q27" s="10"/>
      <c r="R27" s="10"/>
      <c r="S27" s="10"/>
      <c r="T27" s="10"/>
    </row>
    <row r="28" spans="1:20" s="5" customFormat="1" ht="18" customHeight="1">
      <c r="A28" s="34" t="s">
        <v>17</v>
      </c>
      <c r="B28" s="30">
        <f aca="true" t="shared" si="7" ref="B28:B45">SUM(C28:E28,H28,K28,N28)/2</f>
        <v>23965</v>
      </c>
      <c r="C28" s="1">
        <f aca="true" t="shared" si="8" ref="C28:D45">SUM(F28,I28,L28,O28)</f>
        <v>12344</v>
      </c>
      <c r="D28" s="1">
        <f t="shared" si="8"/>
        <v>11621</v>
      </c>
      <c r="E28" s="1">
        <f aca="true" t="shared" si="9" ref="E28:E45">SUM(F28:G28)</f>
        <v>23838</v>
      </c>
      <c r="F28" s="40">
        <v>12319</v>
      </c>
      <c r="G28" s="40">
        <v>11519</v>
      </c>
      <c r="H28" s="1">
        <f aca="true" t="shared" si="10" ref="H28:H45">SUM(I28:J28,)</f>
        <v>122</v>
      </c>
      <c r="I28" s="40">
        <v>25</v>
      </c>
      <c r="J28" s="40">
        <v>97</v>
      </c>
      <c r="K28" s="1">
        <f aca="true" t="shared" si="11" ref="K28:K45">SUM(L28:M28)</f>
        <v>5</v>
      </c>
      <c r="L28" s="40">
        <v>0</v>
      </c>
      <c r="M28" s="40">
        <v>5</v>
      </c>
      <c r="N28" s="1">
        <f aca="true" t="shared" si="12" ref="N28:N45">SUM(O28:P28)</f>
        <v>0</v>
      </c>
      <c r="O28" s="40">
        <v>0</v>
      </c>
      <c r="P28" s="40">
        <v>0</v>
      </c>
      <c r="Q28" s="10"/>
      <c r="R28" s="10"/>
      <c r="S28" s="10"/>
      <c r="T28" s="10"/>
    </row>
    <row r="29" spans="1:20" s="5" customFormat="1" ht="18" customHeight="1">
      <c r="A29" s="34" t="s">
        <v>18</v>
      </c>
      <c r="B29" s="30">
        <f t="shared" si="7"/>
        <v>23182</v>
      </c>
      <c r="C29" s="1">
        <f t="shared" si="8"/>
        <v>11922</v>
      </c>
      <c r="D29" s="1">
        <f t="shared" si="8"/>
        <v>11260</v>
      </c>
      <c r="E29" s="1">
        <f t="shared" si="9"/>
        <v>21779</v>
      </c>
      <c r="F29" s="40">
        <v>11490</v>
      </c>
      <c r="G29" s="40">
        <v>10289</v>
      </c>
      <c r="H29" s="1">
        <f t="shared" si="10"/>
        <v>1218</v>
      </c>
      <c r="I29" s="40">
        <v>373</v>
      </c>
      <c r="J29" s="40">
        <v>845</v>
      </c>
      <c r="K29" s="1">
        <f t="shared" si="11"/>
        <v>183</v>
      </c>
      <c r="L29" s="40">
        <v>59</v>
      </c>
      <c r="M29" s="40">
        <v>124</v>
      </c>
      <c r="N29" s="1">
        <f t="shared" si="12"/>
        <v>2</v>
      </c>
      <c r="O29" s="40">
        <v>0</v>
      </c>
      <c r="P29" s="40">
        <v>2</v>
      </c>
      <c r="Q29" s="10"/>
      <c r="R29" s="10"/>
      <c r="S29" s="10"/>
      <c r="T29" s="10"/>
    </row>
    <row r="30" spans="1:20" s="5" customFormat="1" ht="18" customHeight="1">
      <c r="A30" s="34" t="s">
        <v>19</v>
      </c>
      <c r="B30" s="30">
        <f t="shared" si="7"/>
        <v>23333</v>
      </c>
      <c r="C30" s="1">
        <f t="shared" si="8"/>
        <v>12226</v>
      </c>
      <c r="D30" s="1">
        <f t="shared" si="8"/>
        <v>11107</v>
      </c>
      <c r="E30" s="1">
        <f>SUM(F30:G30)</f>
        <v>18013</v>
      </c>
      <c r="F30" s="40">
        <v>10255</v>
      </c>
      <c r="G30" s="40">
        <v>7758</v>
      </c>
      <c r="H30" s="1">
        <f t="shared" si="10"/>
        <v>4525</v>
      </c>
      <c r="I30" s="40">
        <v>1725</v>
      </c>
      <c r="J30" s="40">
        <v>2800</v>
      </c>
      <c r="K30" s="1">
        <f t="shared" si="11"/>
        <v>770</v>
      </c>
      <c r="L30" s="40">
        <v>246</v>
      </c>
      <c r="M30" s="40">
        <v>524</v>
      </c>
      <c r="N30" s="1">
        <f t="shared" si="12"/>
        <v>25</v>
      </c>
      <c r="O30" s="40">
        <v>0</v>
      </c>
      <c r="P30" s="40">
        <v>25</v>
      </c>
      <c r="Q30" s="10"/>
      <c r="R30" s="10"/>
      <c r="S30" s="10"/>
      <c r="T30" s="10"/>
    </row>
    <row r="31" spans="1:20" s="5" customFormat="1" ht="18" customHeight="1">
      <c r="A31" s="34" t="s">
        <v>20</v>
      </c>
      <c r="B31" s="30">
        <f t="shared" si="7"/>
        <v>26841</v>
      </c>
      <c r="C31" s="1">
        <f t="shared" si="8"/>
        <v>14070</v>
      </c>
      <c r="D31" s="1">
        <f t="shared" si="8"/>
        <v>12771</v>
      </c>
      <c r="E31" s="1">
        <f t="shared" si="9"/>
        <v>13995</v>
      </c>
      <c r="F31" s="40">
        <v>8535</v>
      </c>
      <c r="G31" s="40">
        <v>5460</v>
      </c>
      <c r="H31" s="1">
        <f t="shared" si="10"/>
        <v>10734</v>
      </c>
      <c r="I31" s="40">
        <v>4691</v>
      </c>
      <c r="J31" s="40">
        <v>6043</v>
      </c>
      <c r="K31" s="1">
        <f t="shared" si="11"/>
        <v>1997</v>
      </c>
      <c r="L31" s="40">
        <v>832</v>
      </c>
      <c r="M31" s="40">
        <v>1165</v>
      </c>
      <c r="N31" s="1">
        <f t="shared" si="12"/>
        <v>115</v>
      </c>
      <c r="O31" s="40">
        <v>12</v>
      </c>
      <c r="P31" s="40">
        <v>103</v>
      </c>
      <c r="Q31" s="10"/>
      <c r="R31" s="10"/>
      <c r="S31" s="10"/>
      <c r="T31" s="10"/>
    </row>
    <row r="32" spans="1:20" s="5" customFormat="1" ht="18" customHeight="1">
      <c r="A32" s="34" t="s">
        <v>21</v>
      </c>
      <c r="B32" s="30">
        <f t="shared" si="7"/>
        <v>25031</v>
      </c>
      <c r="C32" s="1">
        <f t="shared" si="8"/>
        <v>12895</v>
      </c>
      <c r="D32" s="1">
        <f t="shared" si="8"/>
        <v>12136</v>
      </c>
      <c r="E32" s="1">
        <f t="shared" si="9"/>
        <v>7966</v>
      </c>
      <c r="F32" s="40">
        <v>5097</v>
      </c>
      <c r="G32" s="40">
        <v>2869</v>
      </c>
      <c r="H32" s="1">
        <f t="shared" si="10"/>
        <v>13522</v>
      </c>
      <c r="I32" s="40">
        <v>6281</v>
      </c>
      <c r="J32" s="40">
        <v>7241</v>
      </c>
      <c r="K32" s="1">
        <f t="shared" si="11"/>
        <v>3299</v>
      </c>
      <c r="L32" s="40">
        <v>1484</v>
      </c>
      <c r="M32" s="40">
        <v>1815</v>
      </c>
      <c r="N32" s="1">
        <f t="shared" si="12"/>
        <v>244</v>
      </c>
      <c r="O32" s="40">
        <v>33</v>
      </c>
      <c r="P32" s="40">
        <v>211</v>
      </c>
      <c r="Q32" s="10"/>
      <c r="R32" s="10"/>
      <c r="S32" s="10"/>
      <c r="T32" s="10"/>
    </row>
    <row r="33" spans="1:20" s="5" customFormat="1" ht="18" customHeight="1">
      <c r="A33" s="34" t="s">
        <v>22</v>
      </c>
      <c r="B33" s="30">
        <f t="shared" si="7"/>
        <v>25776</v>
      </c>
      <c r="C33" s="1">
        <f t="shared" si="8"/>
        <v>13450</v>
      </c>
      <c r="D33" s="1">
        <f t="shared" si="8"/>
        <v>12326</v>
      </c>
      <c r="E33" s="1">
        <f t="shared" si="9"/>
        <v>5328</v>
      </c>
      <c r="F33" s="40">
        <v>3430</v>
      </c>
      <c r="G33" s="40">
        <v>1898</v>
      </c>
      <c r="H33" s="1">
        <f t="shared" si="10"/>
        <v>15599</v>
      </c>
      <c r="I33" s="40">
        <v>7785</v>
      </c>
      <c r="J33" s="40">
        <v>7814</v>
      </c>
      <c r="K33" s="1">
        <f t="shared" si="11"/>
        <v>4404</v>
      </c>
      <c r="L33" s="40">
        <v>2174</v>
      </c>
      <c r="M33" s="40">
        <v>2230</v>
      </c>
      <c r="N33" s="1">
        <f t="shared" si="12"/>
        <v>445</v>
      </c>
      <c r="O33" s="40">
        <v>61</v>
      </c>
      <c r="P33" s="40">
        <v>384</v>
      </c>
      <c r="Q33" s="10"/>
      <c r="R33" s="10"/>
      <c r="S33" s="10"/>
      <c r="T33" s="10"/>
    </row>
    <row r="34" spans="1:20" s="5" customFormat="1" ht="18" customHeight="1">
      <c r="A34" s="34" t="s">
        <v>23</v>
      </c>
      <c r="B34" s="30">
        <f t="shared" si="7"/>
        <v>26469</v>
      </c>
      <c r="C34" s="1">
        <f t="shared" si="8"/>
        <v>14058</v>
      </c>
      <c r="D34" s="1">
        <f t="shared" si="8"/>
        <v>12411</v>
      </c>
      <c r="E34" s="1">
        <f t="shared" si="9"/>
        <v>4127</v>
      </c>
      <c r="F34" s="40">
        <v>2777</v>
      </c>
      <c r="G34" s="40">
        <v>1350</v>
      </c>
      <c r="H34" s="1">
        <f t="shared" si="10"/>
        <v>16617</v>
      </c>
      <c r="I34" s="40">
        <v>8621</v>
      </c>
      <c r="J34" s="40">
        <v>7996</v>
      </c>
      <c r="K34" s="1">
        <f t="shared" si="11"/>
        <v>4895</v>
      </c>
      <c r="L34" s="40">
        <v>2536</v>
      </c>
      <c r="M34" s="40">
        <v>2359</v>
      </c>
      <c r="N34" s="1">
        <f t="shared" si="12"/>
        <v>830</v>
      </c>
      <c r="O34" s="40">
        <v>124</v>
      </c>
      <c r="P34" s="40">
        <v>706</v>
      </c>
      <c r="Q34" s="10"/>
      <c r="R34" s="10"/>
      <c r="S34" s="10"/>
      <c r="T34" s="10"/>
    </row>
    <row r="35" spans="1:20" s="5" customFormat="1" ht="18" customHeight="1">
      <c r="A35" s="34" t="s">
        <v>24</v>
      </c>
      <c r="B35" s="30">
        <f t="shared" si="7"/>
        <v>26815</v>
      </c>
      <c r="C35" s="1">
        <f t="shared" si="8"/>
        <v>13661</v>
      </c>
      <c r="D35" s="1">
        <f t="shared" si="8"/>
        <v>13154</v>
      </c>
      <c r="E35" s="1">
        <f t="shared" si="9"/>
        <v>2906</v>
      </c>
      <c r="F35" s="40">
        <v>1993</v>
      </c>
      <c r="G35" s="40">
        <v>913</v>
      </c>
      <c r="H35" s="1">
        <f t="shared" si="10"/>
        <v>17475</v>
      </c>
      <c r="I35" s="40">
        <v>8881</v>
      </c>
      <c r="J35" s="40">
        <v>8594</v>
      </c>
      <c r="K35" s="1">
        <f t="shared" si="11"/>
        <v>4967</v>
      </c>
      <c r="L35" s="40">
        <v>2542</v>
      </c>
      <c r="M35" s="40">
        <v>2425</v>
      </c>
      <c r="N35" s="1">
        <f t="shared" si="12"/>
        <v>1467</v>
      </c>
      <c r="O35" s="40">
        <v>245</v>
      </c>
      <c r="P35" s="40">
        <v>1222</v>
      </c>
      <c r="Q35" s="10"/>
      <c r="R35" s="10"/>
      <c r="S35" s="10"/>
      <c r="T35" s="10"/>
    </row>
    <row r="36" spans="1:20" s="5" customFormat="1" ht="18" customHeight="1">
      <c r="A36" s="34" t="s">
        <v>25</v>
      </c>
      <c r="B36" s="30">
        <f t="shared" si="7"/>
        <v>24692</v>
      </c>
      <c r="C36" s="1">
        <f t="shared" si="8"/>
        <v>12611</v>
      </c>
      <c r="D36" s="1">
        <f t="shared" si="8"/>
        <v>12081</v>
      </c>
      <c r="E36" s="1">
        <f t="shared" si="9"/>
        <v>1978</v>
      </c>
      <c r="F36" s="40">
        <v>1376</v>
      </c>
      <c r="G36" s="40">
        <v>602</v>
      </c>
      <c r="H36" s="1">
        <f t="shared" si="10"/>
        <v>16614</v>
      </c>
      <c r="I36" s="40">
        <v>8768</v>
      </c>
      <c r="J36" s="40">
        <v>7846</v>
      </c>
      <c r="K36" s="1">
        <f t="shared" si="11"/>
        <v>3983</v>
      </c>
      <c r="L36" s="40">
        <v>2177</v>
      </c>
      <c r="M36" s="40">
        <v>1806</v>
      </c>
      <c r="N36" s="1">
        <f t="shared" si="12"/>
        <v>2117</v>
      </c>
      <c r="O36" s="40">
        <v>290</v>
      </c>
      <c r="P36" s="40">
        <v>1827</v>
      </c>
      <c r="Q36" s="10"/>
      <c r="R36" s="10"/>
      <c r="S36" s="10"/>
      <c r="T36" s="10"/>
    </row>
    <row r="37" spans="1:20" s="5" customFormat="1" ht="18" customHeight="1">
      <c r="A37" s="34" t="s">
        <v>26</v>
      </c>
      <c r="B37" s="30">
        <f t="shared" si="7"/>
        <v>19332</v>
      </c>
      <c r="C37" s="1">
        <f t="shared" si="8"/>
        <v>9443</v>
      </c>
      <c r="D37" s="1">
        <f t="shared" si="8"/>
        <v>9889</v>
      </c>
      <c r="E37" s="1">
        <f t="shared" si="9"/>
        <v>1124</v>
      </c>
      <c r="F37" s="40">
        <v>748</v>
      </c>
      <c r="G37" s="40">
        <v>376</v>
      </c>
      <c r="H37" s="1">
        <f t="shared" si="10"/>
        <v>13048</v>
      </c>
      <c r="I37" s="40">
        <v>7020</v>
      </c>
      <c r="J37" s="40">
        <v>6028</v>
      </c>
      <c r="K37" s="1">
        <f t="shared" si="11"/>
        <v>2274</v>
      </c>
      <c r="L37" s="40">
        <v>1305</v>
      </c>
      <c r="M37" s="40">
        <v>969</v>
      </c>
      <c r="N37" s="1">
        <f t="shared" si="12"/>
        <v>2886</v>
      </c>
      <c r="O37" s="40">
        <v>370</v>
      </c>
      <c r="P37" s="40">
        <v>2516</v>
      </c>
      <c r="Q37" s="10"/>
      <c r="R37" s="10"/>
      <c r="S37" s="10"/>
      <c r="T37" s="10"/>
    </row>
    <row r="38" spans="1:20" s="5" customFormat="1" ht="18" customHeight="1">
      <c r="A38" s="34" t="s">
        <v>27</v>
      </c>
      <c r="B38" s="30">
        <f t="shared" si="7"/>
        <v>12135</v>
      </c>
      <c r="C38" s="1">
        <f t="shared" si="8"/>
        <v>5780</v>
      </c>
      <c r="D38" s="1">
        <f t="shared" si="8"/>
        <v>6355</v>
      </c>
      <c r="E38" s="1">
        <f t="shared" si="9"/>
        <v>527</v>
      </c>
      <c r="F38" s="40">
        <v>379</v>
      </c>
      <c r="G38" s="40">
        <v>148</v>
      </c>
      <c r="H38" s="1">
        <f t="shared" si="10"/>
        <v>7934</v>
      </c>
      <c r="I38" s="40">
        <v>4381</v>
      </c>
      <c r="J38" s="40">
        <v>3553</v>
      </c>
      <c r="K38" s="1">
        <f t="shared" si="11"/>
        <v>1064</v>
      </c>
      <c r="L38" s="40">
        <v>641</v>
      </c>
      <c r="M38" s="40">
        <v>423</v>
      </c>
      <c r="N38" s="1">
        <f t="shared" si="12"/>
        <v>2610</v>
      </c>
      <c r="O38" s="40">
        <v>379</v>
      </c>
      <c r="P38" s="40">
        <v>2231</v>
      </c>
      <c r="Q38" s="10"/>
      <c r="R38" s="10"/>
      <c r="S38" s="10"/>
      <c r="T38" s="10"/>
    </row>
    <row r="39" spans="1:20" s="5" customFormat="1" ht="18" customHeight="1">
      <c r="A39" s="34" t="s">
        <v>28</v>
      </c>
      <c r="B39" s="30">
        <f t="shared" si="7"/>
        <v>11085</v>
      </c>
      <c r="C39" s="1">
        <f t="shared" si="8"/>
        <v>5082</v>
      </c>
      <c r="D39" s="1">
        <f t="shared" si="8"/>
        <v>6003</v>
      </c>
      <c r="E39" s="1">
        <f t="shared" si="9"/>
        <v>355</v>
      </c>
      <c r="F39" s="40">
        <v>264</v>
      </c>
      <c r="G39" s="40">
        <v>91</v>
      </c>
      <c r="H39" s="1">
        <f t="shared" si="10"/>
        <v>6894</v>
      </c>
      <c r="I39" s="40">
        <v>3941</v>
      </c>
      <c r="J39" s="40">
        <v>2953</v>
      </c>
      <c r="K39" s="1">
        <f t="shared" si="11"/>
        <v>587</v>
      </c>
      <c r="L39" s="40">
        <v>365</v>
      </c>
      <c r="M39" s="40">
        <v>222</v>
      </c>
      <c r="N39" s="1">
        <f t="shared" si="12"/>
        <v>3249</v>
      </c>
      <c r="O39" s="40">
        <v>512</v>
      </c>
      <c r="P39" s="40">
        <v>2737</v>
      </c>
      <c r="Q39" s="10"/>
      <c r="R39" s="10"/>
      <c r="S39" s="10"/>
      <c r="T39" s="10"/>
    </row>
    <row r="40" spans="1:20" s="5" customFormat="1" ht="18" customHeight="1">
      <c r="A40" s="34" t="s">
        <v>29</v>
      </c>
      <c r="B40" s="30">
        <f t="shared" si="7"/>
        <v>8524</v>
      </c>
      <c r="C40" s="1">
        <f t="shared" si="8"/>
        <v>3876</v>
      </c>
      <c r="D40" s="1">
        <f t="shared" si="8"/>
        <v>4648</v>
      </c>
      <c r="E40" s="1">
        <f t="shared" si="9"/>
        <v>265</v>
      </c>
      <c r="F40" s="40">
        <v>195</v>
      </c>
      <c r="G40" s="40">
        <v>70</v>
      </c>
      <c r="H40" s="1">
        <f t="shared" si="10"/>
        <v>4518</v>
      </c>
      <c r="I40" s="40">
        <v>2798</v>
      </c>
      <c r="J40" s="40">
        <v>1720</v>
      </c>
      <c r="K40" s="1">
        <f t="shared" si="11"/>
        <v>353</v>
      </c>
      <c r="L40" s="40">
        <v>220</v>
      </c>
      <c r="M40" s="40">
        <v>133</v>
      </c>
      <c r="N40" s="1">
        <f t="shared" si="12"/>
        <v>3388</v>
      </c>
      <c r="O40" s="40">
        <v>663</v>
      </c>
      <c r="P40" s="40">
        <v>2725</v>
      </c>
      <c r="Q40" s="10"/>
      <c r="R40" s="10"/>
      <c r="S40" s="10"/>
      <c r="T40" s="10"/>
    </row>
    <row r="41" spans="1:20" s="5" customFormat="1" ht="18" customHeight="1">
      <c r="A41" s="34" t="s">
        <v>30</v>
      </c>
      <c r="B41" s="30">
        <f t="shared" si="7"/>
        <v>6344</v>
      </c>
      <c r="C41" s="1">
        <f t="shared" si="8"/>
        <v>3300</v>
      </c>
      <c r="D41" s="1">
        <f t="shared" si="8"/>
        <v>3044</v>
      </c>
      <c r="E41" s="1">
        <f t="shared" si="9"/>
        <v>332</v>
      </c>
      <c r="F41" s="40">
        <v>295</v>
      </c>
      <c r="G41" s="40">
        <v>37</v>
      </c>
      <c r="H41" s="1">
        <f t="shared" si="10"/>
        <v>2867</v>
      </c>
      <c r="I41" s="40">
        <v>2120</v>
      </c>
      <c r="J41" s="40">
        <v>747</v>
      </c>
      <c r="K41" s="1">
        <f t="shared" si="11"/>
        <v>282</v>
      </c>
      <c r="L41" s="40">
        <v>202</v>
      </c>
      <c r="M41" s="40">
        <v>80</v>
      </c>
      <c r="N41" s="1">
        <f t="shared" si="12"/>
        <v>2863</v>
      </c>
      <c r="O41" s="40">
        <v>683</v>
      </c>
      <c r="P41" s="40">
        <v>2180</v>
      </c>
      <c r="Q41" s="10"/>
      <c r="R41" s="10"/>
      <c r="S41" s="10"/>
      <c r="T41" s="10"/>
    </row>
    <row r="42" spans="1:20" s="5" customFormat="1" ht="18" customHeight="1">
      <c r="A42" s="34" t="s">
        <v>31</v>
      </c>
      <c r="B42" s="30">
        <f t="shared" si="7"/>
        <v>3725</v>
      </c>
      <c r="C42" s="1">
        <f t="shared" si="8"/>
        <v>2114</v>
      </c>
      <c r="D42" s="1">
        <f t="shared" si="8"/>
        <v>1611</v>
      </c>
      <c r="E42" s="1">
        <f t="shared" si="9"/>
        <v>330</v>
      </c>
      <c r="F42" s="40">
        <v>296</v>
      </c>
      <c r="G42" s="40">
        <v>34</v>
      </c>
      <c r="H42" s="1">
        <f t="shared" si="10"/>
        <v>1363</v>
      </c>
      <c r="I42" s="40">
        <v>1170</v>
      </c>
      <c r="J42" s="40">
        <v>193</v>
      </c>
      <c r="K42" s="1">
        <f t="shared" si="11"/>
        <v>158</v>
      </c>
      <c r="L42" s="40">
        <v>122</v>
      </c>
      <c r="M42" s="40">
        <v>36</v>
      </c>
      <c r="N42" s="1">
        <f t="shared" si="12"/>
        <v>1874</v>
      </c>
      <c r="O42" s="40">
        <v>526</v>
      </c>
      <c r="P42" s="40">
        <v>1348</v>
      </c>
      <c r="Q42" s="10"/>
      <c r="R42" s="10"/>
      <c r="S42" s="10"/>
      <c r="T42" s="10"/>
    </row>
    <row r="43" spans="1:20" s="5" customFormat="1" ht="18" customHeight="1">
      <c r="A43" s="34" t="s">
        <v>32</v>
      </c>
      <c r="B43" s="30">
        <f t="shared" si="7"/>
        <v>1243</v>
      </c>
      <c r="C43" s="1">
        <f t="shared" si="8"/>
        <v>662</v>
      </c>
      <c r="D43" s="1">
        <f t="shared" si="8"/>
        <v>581</v>
      </c>
      <c r="E43" s="1">
        <f t="shared" si="9"/>
        <v>132</v>
      </c>
      <c r="F43" s="40">
        <v>120</v>
      </c>
      <c r="G43" s="40">
        <v>12</v>
      </c>
      <c r="H43" s="1">
        <f t="shared" si="10"/>
        <v>369</v>
      </c>
      <c r="I43" s="40">
        <v>335</v>
      </c>
      <c r="J43" s="40">
        <v>34</v>
      </c>
      <c r="K43" s="1">
        <f t="shared" si="11"/>
        <v>36</v>
      </c>
      <c r="L43" s="40">
        <v>24</v>
      </c>
      <c r="M43" s="40">
        <v>12</v>
      </c>
      <c r="N43" s="1">
        <f t="shared" si="12"/>
        <v>706</v>
      </c>
      <c r="O43" s="40">
        <v>183</v>
      </c>
      <c r="P43" s="40">
        <v>523</v>
      </c>
      <c r="Q43" s="10"/>
      <c r="R43" s="10"/>
      <c r="S43" s="10"/>
      <c r="T43" s="10"/>
    </row>
    <row r="44" spans="1:20" s="5" customFormat="1" ht="17.25" customHeight="1">
      <c r="A44" s="34" t="s">
        <v>33</v>
      </c>
      <c r="B44" s="30">
        <f t="shared" si="7"/>
        <v>246</v>
      </c>
      <c r="C44" s="1">
        <f t="shared" si="8"/>
        <v>148</v>
      </c>
      <c r="D44" s="1">
        <f t="shared" si="8"/>
        <v>98</v>
      </c>
      <c r="E44" s="1">
        <f t="shared" si="9"/>
        <v>36</v>
      </c>
      <c r="F44" s="40">
        <v>32</v>
      </c>
      <c r="G44" s="40">
        <v>4</v>
      </c>
      <c r="H44" s="1">
        <f t="shared" si="10"/>
        <v>60</v>
      </c>
      <c r="I44" s="40">
        <v>55</v>
      </c>
      <c r="J44" s="40">
        <v>5</v>
      </c>
      <c r="K44" s="1">
        <f t="shared" si="11"/>
        <v>2</v>
      </c>
      <c r="L44" s="40">
        <v>1</v>
      </c>
      <c r="M44" s="40">
        <v>1</v>
      </c>
      <c r="N44" s="1">
        <f t="shared" si="12"/>
        <v>148</v>
      </c>
      <c r="O44" s="40">
        <v>60</v>
      </c>
      <c r="P44" s="40">
        <v>88</v>
      </c>
      <c r="Q44" s="10"/>
      <c r="R44" s="10"/>
      <c r="S44" s="10"/>
      <c r="T44" s="10"/>
    </row>
    <row r="45" spans="1:20" s="5" customFormat="1" ht="23.25" customHeight="1">
      <c r="A45" s="39" t="s">
        <v>46</v>
      </c>
      <c r="B45" s="30">
        <f t="shared" si="7"/>
        <v>63</v>
      </c>
      <c r="C45" s="1">
        <f t="shared" si="8"/>
        <v>44</v>
      </c>
      <c r="D45" s="1">
        <f t="shared" si="8"/>
        <v>19</v>
      </c>
      <c r="E45" s="1">
        <f t="shared" si="9"/>
        <v>22</v>
      </c>
      <c r="F45" s="40">
        <v>21</v>
      </c>
      <c r="G45" s="40">
        <v>1</v>
      </c>
      <c r="H45" s="1">
        <f t="shared" si="10"/>
        <v>12</v>
      </c>
      <c r="I45" s="40">
        <v>11</v>
      </c>
      <c r="J45" s="40">
        <v>1</v>
      </c>
      <c r="K45" s="1">
        <f t="shared" si="11"/>
        <v>4</v>
      </c>
      <c r="L45" s="40">
        <v>3</v>
      </c>
      <c r="M45" s="40">
        <v>1</v>
      </c>
      <c r="N45" s="1">
        <f t="shared" si="12"/>
        <v>25</v>
      </c>
      <c r="O45" s="40">
        <v>9</v>
      </c>
      <c r="P45" s="40">
        <v>16</v>
      </c>
      <c r="Q45" s="10"/>
      <c r="R45" s="10"/>
      <c r="S45" s="10"/>
      <c r="T45" s="10"/>
    </row>
    <row r="46" spans="1:21" ht="3.75" customHeight="1" thickBot="1">
      <c r="A46" s="6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2"/>
      <c r="U46" s="2"/>
    </row>
    <row r="47" spans="1:13" s="8" customFormat="1" ht="13.5" customHeight="1">
      <c r="A47" s="14" t="s">
        <v>57</v>
      </c>
      <c r="H47" s="32" t="s">
        <v>56</v>
      </c>
      <c r="J47" s="9"/>
      <c r="L47" s="9"/>
      <c r="M47" s="9"/>
    </row>
    <row r="48" spans="1:21" ht="12" customHeight="1">
      <c r="A48" s="29" t="s">
        <v>11</v>
      </c>
      <c r="M48" s="1"/>
      <c r="T48" s="2"/>
      <c r="U48" s="2"/>
    </row>
    <row r="49" spans="1:21" ht="12" customHeight="1">
      <c r="A49" s="14" t="s">
        <v>12</v>
      </c>
      <c r="M49" s="1"/>
      <c r="T49" s="2"/>
      <c r="U49" s="2"/>
    </row>
    <row r="50" spans="1:21" ht="12" customHeight="1">
      <c r="A50" s="14" t="s">
        <v>13</v>
      </c>
      <c r="M50" s="1"/>
      <c r="T50" s="2"/>
      <c r="U50" s="2"/>
    </row>
    <row r="51" ht="19.5" customHeight="1">
      <c r="M51" s="1"/>
    </row>
    <row r="52" ht="19.5" customHeight="1">
      <c r="M52" s="1"/>
    </row>
    <row r="53" ht="19.5" customHeight="1">
      <c r="M53" s="1"/>
    </row>
    <row r="54" ht="19.5" customHeight="1">
      <c r="M54" s="1"/>
    </row>
    <row r="55" ht="19.5" customHeight="1">
      <c r="M55" s="1"/>
    </row>
    <row r="56" spans="2:13" ht="19.5" customHeight="1" thickBot="1">
      <c r="B56" s="2">
        <v>81</v>
      </c>
      <c r="C56" s="2">
        <v>82</v>
      </c>
      <c r="D56" s="2">
        <v>83</v>
      </c>
      <c r="E56" s="2">
        <v>84</v>
      </c>
      <c r="F56" s="2">
        <v>85</v>
      </c>
      <c r="G56" s="2">
        <v>86</v>
      </c>
      <c r="H56" s="2">
        <v>87</v>
      </c>
      <c r="I56" s="2">
        <v>88</v>
      </c>
      <c r="J56" s="2">
        <v>89</v>
      </c>
      <c r="K56" s="2">
        <v>90</v>
      </c>
      <c r="L56" s="1">
        <v>91</v>
      </c>
      <c r="M56" s="1"/>
    </row>
    <row r="57" spans="1:13" ht="19.5" customHeight="1" thickBot="1">
      <c r="A57" s="12" t="s">
        <v>1</v>
      </c>
      <c r="B57" s="2">
        <v>146151</v>
      </c>
      <c r="C57" s="2">
        <v>147420</v>
      </c>
      <c r="D57" s="2">
        <v>148310</v>
      </c>
      <c r="E57" s="2">
        <v>148982</v>
      </c>
      <c r="F57" s="2">
        <v>150259</v>
      </c>
      <c r="G57" s="2">
        <v>149254</v>
      </c>
      <c r="H57" s="2">
        <v>148361</v>
      </c>
      <c r="I57" s="2">
        <v>147591</v>
      </c>
      <c r="J57" s="2">
        <v>146583</v>
      </c>
      <c r="K57" s="2">
        <v>145837</v>
      </c>
      <c r="L57" s="1">
        <v>145647</v>
      </c>
      <c r="M57" s="1"/>
    </row>
    <row r="58" spans="1:13" ht="19.5" customHeight="1">
      <c r="A58" s="11" t="s">
        <v>2</v>
      </c>
      <c r="B58" s="2">
        <v>9639</v>
      </c>
      <c r="C58" s="2">
        <v>10145</v>
      </c>
      <c r="D58" s="2">
        <v>10855</v>
      </c>
      <c r="E58" s="2">
        <v>11632</v>
      </c>
      <c r="F58" s="2">
        <v>12247</v>
      </c>
      <c r="G58" s="2">
        <v>13508</v>
      </c>
      <c r="H58" s="2">
        <v>14553</v>
      </c>
      <c r="I58" s="2">
        <v>15826</v>
      </c>
      <c r="J58" s="2">
        <v>16796</v>
      </c>
      <c r="K58" s="2">
        <v>17768</v>
      </c>
      <c r="L58" s="1">
        <v>18721</v>
      </c>
      <c r="M58" s="1"/>
    </row>
    <row r="59" spans="2:13" ht="19.5" customHeight="1">
      <c r="B59" s="19">
        <f>B58/B57</f>
        <v>0.06595233696656198</v>
      </c>
      <c r="C59" s="19">
        <f aca="true" t="shared" si="13" ref="C59:L59">C58/C57</f>
        <v>0.06881698548365216</v>
      </c>
      <c r="D59" s="19">
        <f t="shared" si="13"/>
        <v>0.07319128851729485</v>
      </c>
      <c r="E59" s="19">
        <f t="shared" si="13"/>
        <v>0.07807654615993878</v>
      </c>
      <c r="F59" s="19">
        <f t="shared" si="13"/>
        <v>0.08150593308886656</v>
      </c>
      <c r="G59" s="19">
        <f t="shared" si="13"/>
        <v>0.09050343709381323</v>
      </c>
      <c r="H59" s="19">
        <f t="shared" si="13"/>
        <v>0.09809181658252505</v>
      </c>
      <c r="I59" s="19">
        <f t="shared" si="13"/>
        <v>0.10722876056128083</v>
      </c>
      <c r="J59" s="19">
        <f t="shared" si="13"/>
        <v>0.11458354652313024</v>
      </c>
      <c r="K59" s="19">
        <f t="shared" si="13"/>
        <v>0.12183465101448877</v>
      </c>
      <c r="L59" s="19">
        <f t="shared" si="13"/>
        <v>0.12853680474022808</v>
      </c>
      <c r="M59" s="1"/>
    </row>
    <row r="60" ht="19.5" customHeight="1">
      <c r="M60" s="1"/>
    </row>
    <row r="61" ht="19.5" customHeight="1">
      <c r="M61" s="1"/>
    </row>
    <row r="62" ht="19.5" customHeight="1">
      <c r="M62" s="1"/>
    </row>
  </sheetData>
  <sheetProtection/>
  <mergeCells count="8">
    <mergeCell ref="A2:G2"/>
    <mergeCell ref="H2:P2"/>
    <mergeCell ref="K5:M5"/>
    <mergeCell ref="N5:P5"/>
    <mergeCell ref="A5:A6"/>
    <mergeCell ref="B5:D5"/>
    <mergeCell ref="E5:G5"/>
    <mergeCell ref="H5:J5"/>
  </mergeCells>
  <printOptions/>
  <pageMargins left="0.5905511811023623" right="1.299212598425197" top="0.4" bottom="0.32" header="0.2" footer="0.18"/>
  <pageSetup horizontalDpi="300" verticalDpi="300" orientation="portrait" pageOrder="overThenDown" paperSize="9" r:id="rId1"/>
  <colBreaks count="1" manualBreakCount="1">
    <brk id="7" max="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2013-11-07T06:32:30Z</cp:lastPrinted>
  <dcterms:created xsi:type="dcterms:W3CDTF">2006-09-19T07:54:06Z</dcterms:created>
  <dcterms:modified xsi:type="dcterms:W3CDTF">2013-11-07T06:32:35Z</dcterms:modified>
  <cp:category/>
  <cp:version/>
  <cp:contentType/>
  <cp:contentStatus/>
</cp:coreProperties>
</file>