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3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<sst xmlns="http://schemas.openxmlformats.org/spreadsheetml/2006/main" count="300" uniqueCount="42">
  <si>
    <t/>
  </si>
  <si>
    <t>箱網養殖：平方公尺</t>
  </si>
  <si>
    <t xml:space="preserve">- </t>
  </si>
  <si>
    <t>單        位：公　　頃</t>
  </si>
  <si>
    <t>表４－１３、水產養殖面積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</si>
  <si>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</si>
  <si>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</si>
  <si>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</si>
  <si>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</si>
  <si>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</si>
  <si>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</si>
  <si>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九十三年</t>
    </r>
    <r>
      <rPr>
        <sz val="9"/>
        <rFont val="Times New Roman"/>
        <family val="1"/>
      </rPr>
      <t xml:space="preserve"> 2004</t>
    </r>
  </si>
  <si>
    <t>Unit : Ha.</t>
  </si>
  <si>
    <r>
      <t xml:space="preserve">年別及漁會別
</t>
    </r>
    <r>
      <rPr>
        <sz val="9"/>
        <rFont val="Times New Roman"/>
        <family val="1"/>
      </rPr>
      <t>Year  &amp;  District</t>
    </r>
  </si>
  <si>
    <r>
      <t xml:space="preserve">總　　計
</t>
    </r>
    <r>
      <rPr>
        <sz val="9"/>
        <rFont val="Times New Roman"/>
        <family val="1"/>
      </rPr>
      <t xml:space="preserve">Grand  Total </t>
    </r>
  </si>
  <si>
    <r>
      <t xml:space="preserve">鹹　水　漁　塭
</t>
    </r>
    <r>
      <rPr>
        <sz val="9"/>
        <rFont val="Times New Roman"/>
        <family val="1"/>
      </rPr>
      <t>Brackish  Water  Pond</t>
    </r>
  </si>
  <si>
    <r>
      <t>淡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漁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塭
</t>
    </r>
    <r>
      <rPr>
        <sz val="9"/>
        <rFont val="Times New Roman"/>
        <family val="1"/>
      </rPr>
      <t>Fresh  Water Pond</t>
    </r>
  </si>
  <si>
    <r>
      <t xml:space="preserve">淺　海　漁　塭
</t>
    </r>
    <r>
      <rPr>
        <sz val="9"/>
        <rFont val="Times New Roman"/>
        <family val="1"/>
      </rPr>
      <t>Shallow  sea  Culture</t>
    </r>
  </si>
  <si>
    <r>
      <t xml:space="preserve">箱　網　養　殖
</t>
    </r>
    <r>
      <rPr>
        <sz val="9"/>
        <rFont val="Times New Roman"/>
        <family val="1"/>
      </rPr>
      <t>Cage Culture</t>
    </r>
  </si>
  <si>
    <r>
      <t xml:space="preserve">合計
</t>
    </r>
    <r>
      <rPr>
        <sz val="9"/>
        <rFont val="Times New Roman"/>
        <family val="1"/>
      </rPr>
      <t xml:space="preserve">Total
</t>
    </r>
  </si>
  <si>
    <r>
      <t xml:space="preserve">單養
</t>
    </r>
    <r>
      <rPr>
        <sz val="9"/>
        <rFont val="Times New Roman"/>
        <family val="1"/>
      </rPr>
      <t>Mono-Culture</t>
    </r>
  </si>
  <si>
    <r>
      <t xml:space="preserve">混養
</t>
    </r>
    <r>
      <rPr>
        <sz val="9"/>
        <rFont val="Times New Roman"/>
        <family val="1"/>
      </rPr>
      <t>Poly-Culture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</si>
  <si>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</si>
  <si>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花蓮區漁會</t>
    </r>
    <r>
      <rPr>
        <sz val="9"/>
        <rFont val="Times New Roman"/>
        <family val="1"/>
      </rPr>
      <t xml:space="preserve">
Hualien Fisher
Association</t>
    </r>
  </si>
  <si>
    <r>
      <t>九十四年</t>
    </r>
    <r>
      <rPr>
        <sz val="9"/>
        <rFont val="Times New Roman"/>
        <family val="1"/>
      </rPr>
      <t xml:space="preserve"> 2005</t>
    </r>
  </si>
  <si>
    <r>
      <t xml:space="preserve">休養
</t>
    </r>
    <r>
      <rPr>
        <sz val="8"/>
        <rFont val="Times New Roman"/>
        <family val="1"/>
      </rPr>
      <t>Suspend-Culture</t>
    </r>
  </si>
  <si>
    <r>
      <t>Table 4 - 13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Aquaculture Area 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</si>
  <si>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2241-04-01-2 by Agriculture Development Department &amp; Fisheries 
              Agency,COA,Executive Yuan.</t>
    </r>
  </si>
  <si>
    <r>
      <t>Cage Culture : m</t>
    </r>
    <r>
      <rPr>
        <vertAlign val="superscript"/>
        <sz val="9"/>
        <rFont val="Times New Roman"/>
        <family val="1"/>
      </rPr>
      <t>2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</si>
  <si>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</si>
  <si>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九十七年</t>
    </r>
    <r>
      <rPr>
        <sz val="9"/>
        <rFont val="Times New Roman"/>
        <family val="1"/>
      </rPr>
      <t xml:space="preserve"> 2008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</si>
  <si>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</si>
  <si>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九十五年</t>
    </r>
    <r>
      <rPr>
        <sz val="9"/>
        <rFont val="Times New Roman"/>
        <family val="1"/>
      </rPr>
      <t xml:space="preserve"> 2006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</si>
  <si>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</si>
  <si>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</si>
  <si>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</si>
  <si>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觀賞魚養殖</t>
    </r>
    <r>
      <rPr>
        <sz val="9"/>
        <rFont val="Times New Roman"/>
        <family val="1"/>
      </rPr>
      <t xml:space="preserve">
Ornamental Fish Culture</t>
    </r>
  </si>
  <si>
    <r>
      <t xml:space="preserve">農、林、漁、牧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124</t>
    </r>
  </si>
  <si>
    <r>
      <t>農、林、漁、牧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125</t>
    </r>
  </si>
  <si>
    <r>
      <t>資料來源：本府農業處</t>
    </r>
    <r>
      <rPr>
        <sz val="9"/>
        <rFont val="Times New Roman"/>
        <family val="1"/>
      </rPr>
      <t xml:space="preserve">  224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-0</t>
    </r>
    <r>
      <rPr>
        <sz val="9"/>
        <rFont val="Times New Roman"/>
        <family val="1"/>
      </rPr>
      <t>4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01</t>
    </r>
    <r>
      <rPr>
        <sz val="9"/>
        <rFont val="Times New Roman"/>
        <family val="1"/>
      </rPr>
      <t>-2</t>
    </r>
    <r>
      <rPr>
        <sz val="9"/>
        <rFont val="新細明體"/>
        <family val="1"/>
      </rPr>
      <t>、行政院農委會漁業署</t>
    </r>
  </si>
  <si>
    <t>一○○年 2011</t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</si>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</sst>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[Red]\(#,##0.0\)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0"/>
      <name val="Arial"/>
      <family val="2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4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40" fontId="0" fillId="0" borderId="0" xfId="0" applyAlignment="1">
      <alignment vertical="center"/>
    </xf>
    <xf numFmtId="184" fontId="0" fillId="0" borderId="0" xfId="0" applyNumberFormat="1" applyFont="1" applyAlignment="1" quotePrefix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Border="1" applyAlignment="1" quotePrefix="1">
      <alignment horizontal="right" vertical="center"/>
    </xf>
    <xf numFmtId="184" fontId="5" fillId="0" borderId="0" xfId="0" applyNumberFormat="1" applyFont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Alignment="1" quotePrefix="1">
      <alignment horizontal="left" vertical="center"/>
    </xf>
    <xf numFmtId="184" fontId="0" fillId="0" borderId="1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2" xfId="0" applyNumberFormat="1" applyFont="1" applyBorder="1" applyAlignment="1">
      <alignment vertical="center"/>
    </xf>
    <xf numFmtId="184" fontId="0" fillId="0" borderId="3" xfId="0" applyNumberFormat="1" applyFont="1" applyBorder="1" applyAlignment="1">
      <alignment vertical="center"/>
    </xf>
    <xf numFmtId="184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 quotePrefix="1">
      <alignment horizontal="center" vertical="center" wrapText="1"/>
    </xf>
    <xf numFmtId="184" fontId="7" fillId="0" borderId="0" xfId="0" applyNumberFormat="1" applyFont="1" applyAlignment="1" quotePrefix="1">
      <alignment horizontal="left" vertical="center"/>
    </xf>
    <xf numFmtId="184" fontId="0" fillId="0" borderId="4" xfId="0" applyNumberFormat="1" applyFont="1" applyBorder="1" applyAlignment="1">
      <alignment vertical="center"/>
    </xf>
    <xf numFmtId="184" fontId="0" fillId="0" borderId="0" xfId="0" applyNumberFormat="1" applyFont="1" applyBorder="1" applyAlignment="1" quotePrefix="1">
      <alignment vertical="center"/>
    </xf>
    <xf numFmtId="184" fontId="0" fillId="0" borderId="5" xfId="0" applyNumberFormat="1" applyFont="1" applyBorder="1" applyAlignment="1">
      <alignment vertical="center"/>
    </xf>
    <xf numFmtId="40" fontId="8" fillId="0" borderId="0" xfId="0" applyFont="1" applyAlignment="1">
      <alignment vertical="center"/>
    </xf>
    <xf numFmtId="184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 quotePrefix="1">
      <alignment horizontal="left" vertical="center"/>
    </xf>
    <xf numFmtId="184" fontId="0" fillId="0" borderId="0" xfId="0" applyNumberForma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 quotePrefix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horizontal="right" vertical="center"/>
    </xf>
    <xf numFmtId="184" fontId="0" fillId="0" borderId="6" xfId="0" applyNumberFormat="1" applyBorder="1" applyAlignment="1">
      <alignment horizontal="left" vertical="center" wrapText="1"/>
    </xf>
    <xf numFmtId="40" fontId="0" fillId="0" borderId="6" xfId="0" applyBorder="1" applyAlignment="1">
      <alignment vertical="center"/>
    </xf>
    <xf numFmtId="40" fontId="0" fillId="0" borderId="0" xfId="0" applyAlignment="1">
      <alignment vertical="center"/>
    </xf>
    <xf numFmtId="184" fontId="6" fillId="0" borderId="7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quotePrefix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4" fontId="0" fillId="0" borderId="0" xfId="0" applyNumberFormat="1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184" fontId="0" fillId="0" borderId="6" xfId="0" applyNumberFormat="1" applyFont="1" applyBorder="1" applyAlignment="1">
      <alignment horizontal="center" vertical="center" wrapText="1"/>
    </xf>
    <xf numFmtId="184" fontId="0" fillId="0" borderId="7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 wrapText="1"/>
    </xf>
    <xf numFmtId="184" fontId="6" fillId="0" borderId="13" xfId="0" applyNumberFormat="1" applyFont="1" applyBorder="1" applyAlignment="1" quotePrefix="1">
      <alignment horizontal="center" vertical="center" wrapText="1"/>
    </xf>
    <xf numFmtId="184" fontId="0" fillId="0" borderId="6" xfId="0" applyNumberFormat="1" applyFont="1" applyBorder="1" applyAlignment="1" quotePrefix="1">
      <alignment horizontal="center" vertical="center" wrapText="1"/>
    </xf>
    <xf numFmtId="184" fontId="0" fillId="0" borderId="7" xfId="0" applyNumberFormat="1" applyFont="1" applyBorder="1" applyAlignment="1" quotePrefix="1">
      <alignment horizontal="center" vertical="center" wrapText="1"/>
    </xf>
    <xf numFmtId="184" fontId="0" fillId="0" borderId="14" xfId="0" applyNumberFormat="1" applyFont="1" applyBorder="1" applyAlignment="1" quotePrefix="1">
      <alignment horizontal="center" vertical="center" wrapText="1"/>
    </xf>
    <xf numFmtId="184" fontId="0" fillId="0" borderId="12" xfId="0" applyNumberFormat="1" applyFont="1" applyBorder="1" applyAlignment="1" quotePrefix="1">
      <alignment horizontal="center" vertical="center" wrapText="1"/>
    </xf>
    <xf numFmtId="184" fontId="0" fillId="0" borderId="8" xfId="0" applyNumberFormat="1" applyFont="1" applyBorder="1" applyAlignment="1" quotePrefix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SheetLayoutView="10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5" sqref="A15:IV15"/>
    </sheetView>
  </sheetViews>
  <sheetFormatPr defaultColWidth="9.33203125" defaultRowHeight="19.5" customHeight="1"/>
  <cols>
    <col min="1" max="1" width="17.33203125" style="2" customWidth="1"/>
    <col min="2" max="2" width="7.5" style="2" customWidth="1"/>
    <col min="3" max="4" width="7.66015625" style="2" customWidth="1"/>
    <col min="5" max="5" width="7.5" style="2" customWidth="1"/>
    <col min="6" max="6" width="6.16015625" style="2" customWidth="1"/>
    <col min="7" max="7" width="7.33203125" style="2" customWidth="1"/>
    <col min="8" max="8" width="7.66015625" style="2" customWidth="1"/>
    <col min="9" max="9" width="7.83203125" style="2" customWidth="1"/>
    <col min="10" max="10" width="8.33203125" style="2" customWidth="1"/>
    <col min="11" max="16" width="7.66015625" style="2" customWidth="1"/>
    <col min="17" max="17" width="7.5" style="2" customWidth="1"/>
    <col min="18" max="18" width="6.66015625" style="2" customWidth="1"/>
    <col min="19" max="24" width="7.66015625" style="2" customWidth="1"/>
    <col min="25" max="25" width="8.16015625" style="5" customWidth="1"/>
    <col min="26" max="16384" width="6.16015625" style="2" customWidth="1"/>
  </cols>
  <sheetData>
    <row r="1" spans="1:25" ht="18" customHeight="1">
      <c r="A1" s="18" t="s">
        <v>37</v>
      </c>
      <c r="Y1" s="19" t="s">
        <v>38</v>
      </c>
    </row>
    <row r="2" spans="1:25" s="4" customFormat="1" ht="20.2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26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2.75" customHeight="1">
      <c r="A3" s="23" t="s">
        <v>3</v>
      </c>
      <c r="X3" s="39" t="s">
        <v>12</v>
      </c>
      <c r="Y3" s="39"/>
    </row>
    <row r="4" spans="1:25" ht="16.5" customHeight="1" thickBot="1">
      <c r="A4" s="23" t="s">
        <v>1</v>
      </c>
      <c r="L4" s="6" t="s">
        <v>0</v>
      </c>
      <c r="X4" s="25"/>
      <c r="Y4" s="24" t="s">
        <v>28</v>
      </c>
    </row>
    <row r="5" spans="1:25" s="20" customFormat="1" ht="24.75" customHeight="1">
      <c r="A5" s="34" t="s">
        <v>13</v>
      </c>
      <c r="B5" s="44" t="s">
        <v>14</v>
      </c>
      <c r="C5" s="45"/>
      <c r="D5" s="45"/>
      <c r="E5" s="46"/>
      <c r="F5" s="48" t="s">
        <v>15</v>
      </c>
      <c r="G5" s="49"/>
      <c r="H5" s="49"/>
      <c r="I5" s="50"/>
      <c r="J5" s="44" t="s">
        <v>16</v>
      </c>
      <c r="K5" s="45"/>
      <c r="L5" s="45"/>
      <c r="M5" s="46"/>
      <c r="N5" s="44" t="s">
        <v>17</v>
      </c>
      <c r="O5" s="45"/>
      <c r="P5" s="45"/>
      <c r="Q5" s="46"/>
      <c r="R5" s="44" t="s">
        <v>18</v>
      </c>
      <c r="S5" s="45"/>
      <c r="T5" s="45"/>
      <c r="U5" s="46"/>
      <c r="V5" s="44" t="s">
        <v>36</v>
      </c>
      <c r="W5" s="45"/>
      <c r="X5" s="45"/>
      <c r="Y5" s="45"/>
    </row>
    <row r="6" spans="1:25" s="20" customFormat="1" ht="24.75" customHeight="1">
      <c r="A6" s="35"/>
      <c r="B6" s="47"/>
      <c r="C6" s="43"/>
      <c r="D6" s="43"/>
      <c r="E6" s="36"/>
      <c r="F6" s="51"/>
      <c r="G6" s="52"/>
      <c r="H6" s="52"/>
      <c r="I6" s="53"/>
      <c r="J6" s="47"/>
      <c r="K6" s="43"/>
      <c r="L6" s="43"/>
      <c r="M6" s="36"/>
      <c r="N6" s="47"/>
      <c r="O6" s="43"/>
      <c r="P6" s="43"/>
      <c r="Q6" s="36"/>
      <c r="R6" s="47"/>
      <c r="S6" s="43"/>
      <c r="T6" s="43"/>
      <c r="U6" s="36"/>
      <c r="V6" s="47"/>
      <c r="W6" s="43"/>
      <c r="X6" s="43"/>
      <c r="Y6" s="43"/>
    </row>
    <row r="7" spans="1:25" s="21" customFormat="1" ht="24.75" customHeight="1">
      <c r="A7" s="35"/>
      <c r="B7" s="40" t="s">
        <v>19</v>
      </c>
      <c r="C7" s="40" t="s">
        <v>20</v>
      </c>
      <c r="D7" s="40" t="s">
        <v>21</v>
      </c>
      <c r="E7" s="40" t="s">
        <v>25</v>
      </c>
      <c r="F7" s="40" t="s">
        <v>19</v>
      </c>
      <c r="G7" s="40" t="s">
        <v>20</v>
      </c>
      <c r="H7" s="40" t="s">
        <v>21</v>
      </c>
      <c r="I7" s="40" t="s">
        <v>25</v>
      </c>
      <c r="J7" s="40" t="s">
        <v>19</v>
      </c>
      <c r="K7" s="40" t="s">
        <v>20</v>
      </c>
      <c r="L7" s="40" t="s">
        <v>21</v>
      </c>
      <c r="M7" s="54" t="s">
        <v>25</v>
      </c>
      <c r="N7" s="40" t="s">
        <v>19</v>
      </c>
      <c r="O7" s="40" t="s">
        <v>20</v>
      </c>
      <c r="P7" s="40" t="s">
        <v>21</v>
      </c>
      <c r="Q7" s="54" t="s">
        <v>25</v>
      </c>
      <c r="R7" s="40" t="s">
        <v>19</v>
      </c>
      <c r="S7" s="40" t="s">
        <v>20</v>
      </c>
      <c r="T7" s="40" t="s">
        <v>21</v>
      </c>
      <c r="U7" s="54" t="s">
        <v>25</v>
      </c>
      <c r="V7" s="40" t="s">
        <v>19</v>
      </c>
      <c r="W7" s="40" t="s">
        <v>20</v>
      </c>
      <c r="X7" s="40" t="s">
        <v>21</v>
      </c>
      <c r="Y7" s="42" t="s">
        <v>25</v>
      </c>
    </row>
    <row r="8" spans="1:25" s="21" customFormat="1" ht="24.75" customHeight="1">
      <c r="A8" s="3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36"/>
      <c r="N8" s="41"/>
      <c r="O8" s="41"/>
      <c r="P8" s="41"/>
      <c r="Q8" s="36"/>
      <c r="R8" s="41"/>
      <c r="S8" s="41"/>
      <c r="T8" s="41"/>
      <c r="U8" s="36"/>
      <c r="V8" s="41"/>
      <c r="W8" s="41"/>
      <c r="X8" s="41"/>
      <c r="Y8" s="43"/>
    </row>
    <row r="9" spans="1:25" s="5" customFormat="1" ht="19.5" customHeight="1" hidden="1">
      <c r="A9" s="11" t="s">
        <v>5</v>
      </c>
      <c r="B9" s="14">
        <f aca="true" t="shared" si="0" ref="B9:B15">SUM(C9:Y9)/3</f>
        <v>871.59</v>
      </c>
      <c r="C9" s="5">
        <f aca="true" t="shared" si="1" ref="C9:C15">SUM(G9,K9,O9,S9,W9)</f>
        <v>397.34</v>
      </c>
      <c r="D9" s="5">
        <f aca="true" t="shared" si="2" ref="D9:D15">SUM(H9,L9,P9,T9,X9)</f>
        <v>474.25</v>
      </c>
      <c r="E9" s="3" t="s">
        <v>2</v>
      </c>
      <c r="F9" s="8">
        <f>SUM(G9:I9)</f>
        <v>1.5</v>
      </c>
      <c r="G9" s="8">
        <v>1.5</v>
      </c>
      <c r="H9" s="3" t="s">
        <v>2</v>
      </c>
      <c r="I9" s="3" t="s">
        <v>2</v>
      </c>
      <c r="J9" s="5">
        <f>SUM(K9:L9,M9)</f>
        <v>870.0899999999999</v>
      </c>
      <c r="K9" s="5">
        <v>395.84</v>
      </c>
      <c r="L9" s="5">
        <v>474.25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</v>
      </c>
      <c r="Y9" s="3" t="s">
        <v>2</v>
      </c>
    </row>
    <row r="10" spans="1:25" s="5" customFormat="1" ht="19.5" customHeight="1" hidden="1">
      <c r="A10" s="11" t="s">
        <v>6</v>
      </c>
      <c r="B10" s="14">
        <f t="shared" si="0"/>
        <v>992.8199999999998</v>
      </c>
      <c r="C10" s="5">
        <f t="shared" si="1"/>
        <v>421.63</v>
      </c>
      <c r="D10" s="5">
        <f t="shared" si="2"/>
        <v>533.79</v>
      </c>
      <c r="E10" s="8">
        <f aca="true" t="shared" si="3" ref="E10:E15">SUM(I10,M10,Q10,U10,Y10)</f>
        <v>37.4</v>
      </c>
      <c r="F10" s="8">
        <v>1.89</v>
      </c>
      <c r="G10" s="8">
        <v>1.89</v>
      </c>
      <c r="H10" s="3" t="s">
        <v>2</v>
      </c>
      <c r="I10" s="3" t="s">
        <v>2</v>
      </c>
      <c r="J10" s="5">
        <v>990.93</v>
      </c>
      <c r="K10" s="5">
        <v>419.74</v>
      </c>
      <c r="L10" s="5">
        <v>533.79</v>
      </c>
      <c r="M10" s="3">
        <v>37.4</v>
      </c>
      <c r="N10" s="3" t="s">
        <v>2</v>
      </c>
      <c r="O10" s="3" t="s">
        <v>2</v>
      </c>
      <c r="P10" s="3" t="s">
        <v>2</v>
      </c>
      <c r="Q10" s="3" t="s">
        <v>2</v>
      </c>
      <c r="R10" s="3" t="s">
        <v>2</v>
      </c>
      <c r="S10" s="3" t="s">
        <v>2</v>
      </c>
      <c r="T10" s="3" t="s">
        <v>2</v>
      </c>
      <c r="U10" s="3" t="s">
        <v>2</v>
      </c>
      <c r="V10" s="3" t="s">
        <v>2</v>
      </c>
      <c r="W10" s="3" t="s">
        <v>2</v>
      </c>
      <c r="X10" s="3" t="s">
        <v>2</v>
      </c>
      <c r="Y10" s="3" t="s">
        <v>2</v>
      </c>
    </row>
    <row r="11" spans="1:25" s="5" customFormat="1" ht="19.5" customHeight="1" hidden="1">
      <c r="A11" s="11" t="s">
        <v>7</v>
      </c>
      <c r="B11" s="14">
        <f t="shared" si="0"/>
        <v>865.8199999999998</v>
      </c>
      <c r="C11" s="5">
        <f t="shared" si="1"/>
        <v>453.54999999999995</v>
      </c>
      <c r="D11" s="5">
        <f t="shared" si="2"/>
        <v>386.35</v>
      </c>
      <c r="E11" s="8">
        <f t="shared" si="3"/>
        <v>25.919999999999998</v>
      </c>
      <c r="F11" s="8">
        <v>1.89</v>
      </c>
      <c r="G11" s="8">
        <v>1.4</v>
      </c>
      <c r="H11" s="3" t="s">
        <v>2</v>
      </c>
      <c r="I11" s="3">
        <v>0.49</v>
      </c>
      <c r="J11" s="5">
        <v>863.93</v>
      </c>
      <c r="K11" s="5">
        <v>452.15</v>
      </c>
      <c r="L11" s="5">
        <v>386.35</v>
      </c>
      <c r="M11" s="3">
        <v>25.43</v>
      </c>
      <c r="N11" s="3" t="s">
        <v>2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3" t="s">
        <v>2</v>
      </c>
      <c r="W11" s="3" t="s">
        <v>2</v>
      </c>
      <c r="X11" s="3" t="s">
        <v>2</v>
      </c>
      <c r="Y11" s="3" t="s">
        <v>2</v>
      </c>
    </row>
    <row r="12" spans="1:25" s="5" customFormat="1" ht="19.5" customHeight="1" hidden="1">
      <c r="A12" s="11" t="s">
        <v>8</v>
      </c>
      <c r="B12" s="14">
        <f t="shared" si="0"/>
        <v>1012.9566666666666</v>
      </c>
      <c r="C12" s="5">
        <f t="shared" si="1"/>
        <v>409.47999999999996</v>
      </c>
      <c r="D12" s="5">
        <f t="shared" si="2"/>
        <v>539.7</v>
      </c>
      <c r="E12" s="8">
        <f t="shared" si="3"/>
        <v>63.940000000000005</v>
      </c>
      <c r="F12" s="8">
        <v>1.89</v>
      </c>
      <c r="G12" s="8">
        <v>1.89</v>
      </c>
      <c r="H12" s="3" t="s">
        <v>2</v>
      </c>
      <c r="I12" s="3">
        <v>0.49</v>
      </c>
      <c r="J12" s="5">
        <v>1010.74</v>
      </c>
      <c r="K12" s="5">
        <v>407.59</v>
      </c>
      <c r="L12" s="5">
        <v>539.7</v>
      </c>
      <c r="M12" s="3">
        <v>63.45</v>
      </c>
      <c r="N12" s="3" t="s">
        <v>2</v>
      </c>
      <c r="O12" s="3" t="s">
        <v>2</v>
      </c>
      <c r="P12" s="3" t="s">
        <v>2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  <c r="V12" s="3" t="s">
        <v>2</v>
      </c>
      <c r="W12" s="3" t="s">
        <v>2</v>
      </c>
      <c r="X12" s="3" t="s">
        <v>2</v>
      </c>
      <c r="Y12" s="3" t="s">
        <v>2</v>
      </c>
    </row>
    <row r="13" spans="1:25" s="5" customFormat="1" ht="19.5" customHeight="1" hidden="1">
      <c r="A13" s="11" t="s">
        <v>33</v>
      </c>
      <c r="B13" s="14">
        <f t="shared" si="0"/>
        <v>2111.2899999999995</v>
      </c>
      <c r="C13" s="5">
        <f t="shared" si="1"/>
        <v>724.65</v>
      </c>
      <c r="D13" s="5">
        <f t="shared" si="2"/>
        <v>1267.7</v>
      </c>
      <c r="E13" s="8">
        <f t="shared" si="3"/>
        <v>118.94</v>
      </c>
      <c r="F13" s="8">
        <v>2.38</v>
      </c>
      <c r="G13" s="8">
        <v>1.89</v>
      </c>
      <c r="H13" s="3" t="s">
        <v>2</v>
      </c>
      <c r="I13" s="3">
        <v>0.49</v>
      </c>
      <c r="J13" s="5">
        <v>2108.91</v>
      </c>
      <c r="K13" s="5">
        <v>722.76</v>
      </c>
      <c r="L13" s="5">
        <v>1267.7</v>
      </c>
      <c r="M13" s="3">
        <v>118.45</v>
      </c>
      <c r="N13" s="3" t="s">
        <v>2</v>
      </c>
      <c r="O13" s="3" t="s">
        <v>2</v>
      </c>
      <c r="P13" s="3" t="s">
        <v>2</v>
      </c>
      <c r="Q13" s="3" t="s">
        <v>2</v>
      </c>
      <c r="R13" s="3" t="s">
        <v>2</v>
      </c>
      <c r="S13" s="3" t="s">
        <v>2</v>
      </c>
      <c r="T13" s="3" t="s">
        <v>2</v>
      </c>
      <c r="U13" s="3" t="s">
        <v>2</v>
      </c>
      <c r="V13" s="3" t="s">
        <v>2</v>
      </c>
      <c r="W13" s="3" t="s">
        <v>2</v>
      </c>
      <c r="X13" s="3" t="s">
        <v>2</v>
      </c>
      <c r="Y13" s="3" t="s">
        <v>2</v>
      </c>
    </row>
    <row r="14" spans="1:25" s="5" customFormat="1" ht="19.5" customHeight="1" hidden="1">
      <c r="A14" s="11" t="s">
        <v>34</v>
      </c>
      <c r="B14" s="14">
        <f t="shared" si="0"/>
        <v>946.8299999999999</v>
      </c>
      <c r="C14" s="5">
        <f t="shared" si="1"/>
        <v>211.86999999999998</v>
      </c>
      <c r="D14" s="5">
        <f t="shared" si="2"/>
        <v>711.54</v>
      </c>
      <c r="E14" s="8">
        <f t="shared" si="3"/>
        <v>23.419999999999998</v>
      </c>
      <c r="F14" s="8">
        <v>2.38</v>
      </c>
      <c r="G14" s="8">
        <v>1.89</v>
      </c>
      <c r="H14" s="3" t="s">
        <v>2</v>
      </c>
      <c r="I14" s="3">
        <v>0.49</v>
      </c>
      <c r="J14" s="5">
        <v>944.45</v>
      </c>
      <c r="K14" s="5">
        <v>209.98</v>
      </c>
      <c r="L14" s="5">
        <v>711.54</v>
      </c>
      <c r="M14" s="3">
        <v>22.93</v>
      </c>
      <c r="N14" s="3" t="s">
        <v>2</v>
      </c>
      <c r="O14" s="3" t="s">
        <v>2</v>
      </c>
      <c r="P14" s="3" t="s">
        <v>2</v>
      </c>
      <c r="Q14" s="3" t="s">
        <v>2</v>
      </c>
      <c r="R14" s="3" t="s">
        <v>2</v>
      </c>
      <c r="S14" s="3" t="s">
        <v>2</v>
      </c>
      <c r="T14" s="3" t="s">
        <v>2</v>
      </c>
      <c r="U14" s="3" t="s">
        <v>2</v>
      </c>
      <c r="V14" s="3" t="s">
        <v>2</v>
      </c>
      <c r="W14" s="3" t="s">
        <v>2</v>
      </c>
      <c r="X14" s="3" t="s">
        <v>2</v>
      </c>
      <c r="Y14" s="3" t="s">
        <v>2</v>
      </c>
    </row>
    <row r="15" spans="1:25" s="5" customFormat="1" ht="19.5" customHeight="1" hidden="1">
      <c r="A15" s="26" t="s">
        <v>22</v>
      </c>
      <c r="B15" s="14">
        <f t="shared" si="0"/>
        <v>807.39</v>
      </c>
      <c r="C15" s="5">
        <f t="shared" si="1"/>
        <v>506.52</v>
      </c>
      <c r="D15" s="5">
        <f t="shared" si="2"/>
        <v>204.67</v>
      </c>
      <c r="E15" s="8">
        <f t="shared" si="3"/>
        <v>96.2</v>
      </c>
      <c r="F15" s="8">
        <v>1.2</v>
      </c>
      <c r="G15" s="8">
        <v>0.9</v>
      </c>
      <c r="H15" s="3" t="s">
        <v>2</v>
      </c>
      <c r="I15" s="3">
        <v>0.3</v>
      </c>
      <c r="J15" s="5">
        <v>806.19</v>
      </c>
      <c r="K15" s="5">
        <v>505.62</v>
      </c>
      <c r="L15" s="5">
        <v>204.67</v>
      </c>
      <c r="M15" s="3">
        <v>95.9</v>
      </c>
      <c r="N15" s="3" t="s">
        <v>2</v>
      </c>
      <c r="O15" s="3" t="s">
        <v>2</v>
      </c>
      <c r="P15" s="3" t="s">
        <v>2</v>
      </c>
      <c r="Q15" s="3" t="s">
        <v>2</v>
      </c>
      <c r="R15" s="3" t="s">
        <v>2</v>
      </c>
      <c r="S15" s="3" t="s">
        <v>2</v>
      </c>
      <c r="T15" s="3" t="s">
        <v>2</v>
      </c>
      <c r="U15" s="3" t="s">
        <v>2</v>
      </c>
      <c r="V15" s="3" t="s">
        <v>2</v>
      </c>
      <c r="W15" s="3" t="s">
        <v>2</v>
      </c>
      <c r="X15" s="3" t="s">
        <v>2</v>
      </c>
      <c r="Y15" s="3" t="s">
        <v>2</v>
      </c>
    </row>
    <row r="16" spans="1:25" s="5" customFormat="1" ht="19.5" customHeight="1">
      <c r="A16" s="11" t="s">
        <v>9</v>
      </c>
      <c r="B16" s="14">
        <v>717.54</v>
      </c>
      <c r="C16" s="5">
        <v>457.5</v>
      </c>
      <c r="D16" s="5">
        <v>225.78</v>
      </c>
      <c r="E16" s="8">
        <v>34.26</v>
      </c>
      <c r="F16" s="8">
        <v>0.9</v>
      </c>
      <c r="G16" s="8">
        <v>0.9</v>
      </c>
      <c r="H16" s="3" t="s">
        <v>2</v>
      </c>
      <c r="I16" s="3" t="s">
        <v>2</v>
      </c>
      <c r="J16" s="5">
        <v>716.64</v>
      </c>
      <c r="K16" s="5">
        <v>456.6</v>
      </c>
      <c r="L16" s="5">
        <v>225.78</v>
      </c>
      <c r="M16" s="3">
        <v>34.26</v>
      </c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3" t="s">
        <v>2</v>
      </c>
      <c r="W16" s="3" t="s">
        <v>2</v>
      </c>
      <c r="X16" s="3" t="s">
        <v>2</v>
      </c>
      <c r="Y16" s="3" t="s">
        <v>2</v>
      </c>
    </row>
    <row r="17" spans="1:25" s="5" customFormat="1" ht="19.5" customHeight="1">
      <c r="A17" s="11" t="s">
        <v>10</v>
      </c>
      <c r="B17" s="14">
        <v>1300.76</v>
      </c>
      <c r="C17" s="5">
        <v>289.6</v>
      </c>
      <c r="D17" s="5">
        <v>565.06</v>
      </c>
      <c r="E17" s="8">
        <v>446.1</v>
      </c>
      <c r="F17" s="8" t="s">
        <v>2</v>
      </c>
      <c r="G17" s="8" t="s">
        <v>2</v>
      </c>
      <c r="H17" s="3" t="s">
        <v>2</v>
      </c>
      <c r="I17" s="3" t="s">
        <v>2</v>
      </c>
      <c r="J17" s="5">
        <v>1300.76</v>
      </c>
      <c r="K17" s="5">
        <v>289.6</v>
      </c>
      <c r="L17" s="5">
        <v>565.06</v>
      </c>
      <c r="M17" s="3">
        <v>446.1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  <c r="T17" s="3" t="s">
        <v>2</v>
      </c>
      <c r="U17" s="3" t="s">
        <v>2</v>
      </c>
      <c r="V17" s="3" t="s">
        <v>2</v>
      </c>
      <c r="W17" s="3" t="s">
        <v>2</v>
      </c>
      <c r="X17" s="3" t="s">
        <v>2</v>
      </c>
      <c r="Y17" s="3" t="s">
        <v>2</v>
      </c>
    </row>
    <row r="18" spans="1:25" s="5" customFormat="1" ht="19.5" customHeight="1">
      <c r="A18" s="11" t="s">
        <v>11</v>
      </c>
      <c r="B18" s="14">
        <v>602.86</v>
      </c>
      <c r="C18" s="5">
        <v>394.46</v>
      </c>
      <c r="D18" s="5">
        <v>176.85</v>
      </c>
      <c r="E18" s="5">
        <v>31.55</v>
      </c>
      <c r="F18" s="3">
        <v>0.8</v>
      </c>
      <c r="G18" s="3">
        <v>0.8</v>
      </c>
      <c r="H18" s="3" t="s">
        <v>2</v>
      </c>
      <c r="I18" s="3" t="s">
        <v>2</v>
      </c>
      <c r="J18" s="15">
        <v>602.06</v>
      </c>
      <c r="K18" s="5">
        <v>393.66</v>
      </c>
      <c r="L18" s="5">
        <v>176.85</v>
      </c>
      <c r="M18" s="5">
        <v>31.55</v>
      </c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  <c r="V18" s="3" t="s">
        <v>2</v>
      </c>
      <c r="W18" s="3" t="s">
        <v>2</v>
      </c>
      <c r="X18" s="3" t="s">
        <v>2</v>
      </c>
      <c r="Y18" s="3" t="s">
        <v>2</v>
      </c>
    </row>
    <row r="19" spans="1:25" s="5" customFormat="1" ht="19.5" customHeight="1">
      <c r="A19" s="11" t="s">
        <v>24</v>
      </c>
      <c r="B19" s="14">
        <v>575.86</v>
      </c>
      <c r="C19" s="5">
        <v>398.52</v>
      </c>
      <c r="D19" s="5">
        <v>157.33</v>
      </c>
      <c r="E19" s="5">
        <v>20.01</v>
      </c>
      <c r="F19" s="30">
        <v>0</v>
      </c>
      <c r="G19" s="30">
        <v>0</v>
      </c>
      <c r="H19" s="30">
        <v>0</v>
      </c>
      <c r="I19" s="30">
        <v>0</v>
      </c>
      <c r="J19" s="15">
        <v>575.86</v>
      </c>
      <c r="K19" s="5">
        <v>398.52</v>
      </c>
      <c r="L19" s="5">
        <v>157.33</v>
      </c>
      <c r="M19" s="5">
        <v>20.01</v>
      </c>
      <c r="N19" s="3" t="s">
        <v>2</v>
      </c>
      <c r="O19" s="3" t="s">
        <v>2</v>
      </c>
      <c r="P19" s="3" t="s">
        <v>2</v>
      </c>
      <c r="Q19" s="3" t="s">
        <v>2</v>
      </c>
      <c r="R19" s="3" t="s">
        <v>2</v>
      </c>
      <c r="S19" s="3" t="s">
        <v>2</v>
      </c>
      <c r="T19" s="3" t="s">
        <v>2</v>
      </c>
      <c r="U19" s="3" t="s">
        <v>2</v>
      </c>
      <c r="V19" s="3" t="s">
        <v>2</v>
      </c>
      <c r="W19" s="3" t="s">
        <v>2</v>
      </c>
      <c r="X19" s="3" t="s">
        <v>2</v>
      </c>
      <c r="Y19" s="3" t="s">
        <v>2</v>
      </c>
    </row>
    <row r="20" spans="1:25" s="5" customFormat="1" ht="19.5" customHeight="1">
      <c r="A20" s="11" t="s">
        <v>32</v>
      </c>
      <c r="B20" s="14">
        <v>524.22</v>
      </c>
      <c r="C20" s="5">
        <v>361.57</v>
      </c>
      <c r="D20" s="5">
        <v>159.28</v>
      </c>
      <c r="E20" s="5">
        <v>3.37</v>
      </c>
      <c r="F20" s="30">
        <v>0</v>
      </c>
      <c r="G20" s="30">
        <v>0</v>
      </c>
      <c r="H20" s="30">
        <v>0</v>
      </c>
      <c r="I20" s="30">
        <v>0</v>
      </c>
      <c r="J20" s="15">
        <v>524.22</v>
      </c>
      <c r="K20" s="5">
        <v>361.57</v>
      </c>
      <c r="L20" s="5">
        <v>159.28</v>
      </c>
      <c r="M20" s="5">
        <v>3.37</v>
      </c>
      <c r="N20" s="3" t="s">
        <v>2</v>
      </c>
      <c r="O20" s="3" t="s">
        <v>2</v>
      </c>
      <c r="P20" s="3" t="s">
        <v>2</v>
      </c>
      <c r="Q20" s="3" t="s">
        <v>2</v>
      </c>
      <c r="R20" s="3" t="s">
        <v>2</v>
      </c>
      <c r="S20" s="3" t="s">
        <v>2</v>
      </c>
      <c r="T20" s="3" t="s">
        <v>2</v>
      </c>
      <c r="U20" s="3" t="s">
        <v>2</v>
      </c>
      <c r="V20" s="3" t="s">
        <v>2</v>
      </c>
      <c r="W20" s="3" t="s">
        <v>2</v>
      </c>
      <c r="X20" s="3" t="s">
        <v>2</v>
      </c>
      <c r="Y20" s="3" t="s">
        <v>2</v>
      </c>
    </row>
    <row r="21" spans="1:25" s="5" customFormat="1" ht="19.5" customHeight="1">
      <c r="A21" s="11" t="s">
        <v>31</v>
      </c>
      <c r="B21" s="14">
        <v>514.22</v>
      </c>
      <c r="C21" s="5">
        <v>325.82</v>
      </c>
      <c r="D21" s="5">
        <v>149.28</v>
      </c>
      <c r="E21" s="5">
        <v>39.12</v>
      </c>
      <c r="F21" s="30">
        <v>0</v>
      </c>
      <c r="G21" s="30">
        <v>0</v>
      </c>
      <c r="H21" s="30">
        <v>0</v>
      </c>
      <c r="I21" s="30">
        <v>0</v>
      </c>
      <c r="J21" s="15">
        <v>514.22</v>
      </c>
      <c r="K21" s="5">
        <v>325.82</v>
      </c>
      <c r="L21" s="5">
        <v>149.28</v>
      </c>
      <c r="M21" s="5">
        <v>39.12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 t="s">
        <v>2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</row>
    <row r="22" spans="1:25" s="5" customFormat="1" ht="19.5" customHeight="1">
      <c r="A22" s="11" t="s">
        <v>30</v>
      </c>
      <c r="B22" s="14">
        <v>820.75</v>
      </c>
      <c r="C22" s="5">
        <v>590.02</v>
      </c>
      <c r="D22" s="5">
        <v>52.86</v>
      </c>
      <c r="E22" s="5">
        <v>177.87</v>
      </c>
      <c r="F22" s="30">
        <v>0</v>
      </c>
      <c r="G22" s="30">
        <v>0</v>
      </c>
      <c r="H22" s="30">
        <v>0</v>
      </c>
      <c r="I22" s="30">
        <v>0</v>
      </c>
      <c r="J22" s="15">
        <v>820.75</v>
      </c>
      <c r="K22" s="5">
        <v>590.02</v>
      </c>
      <c r="L22" s="5">
        <v>52.86</v>
      </c>
      <c r="M22" s="5">
        <v>177.87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2</v>
      </c>
      <c r="V22" s="3" t="s">
        <v>2</v>
      </c>
      <c r="W22" s="3" t="s">
        <v>2</v>
      </c>
      <c r="X22" s="3" t="s">
        <v>2</v>
      </c>
      <c r="Y22" s="3" t="s">
        <v>2</v>
      </c>
    </row>
    <row r="23" spans="1:25" s="5" customFormat="1" ht="19.5" customHeight="1">
      <c r="A23" s="11" t="s">
        <v>29</v>
      </c>
      <c r="B23" s="14">
        <v>820.75</v>
      </c>
      <c r="C23" s="5">
        <v>577.21</v>
      </c>
      <c r="D23" s="5">
        <v>52.86</v>
      </c>
      <c r="E23" s="5">
        <v>190.68</v>
      </c>
      <c r="F23" s="30">
        <v>0</v>
      </c>
      <c r="G23" s="30">
        <v>0</v>
      </c>
      <c r="H23" s="30">
        <v>0</v>
      </c>
      <c r="I23" s="30">
        <v>0</v>
      </c>
      <c r="J23" s="15">
        <v>820.75</v>
      </c>
      <c r="K23" s="5">
        <v>577.21</v>
      </c>
      <c r="L23" s="5">
        <v>52.86</v>
      </c>
      <c r="M23" s="5">
        <v>190.68</v>
      </c>
      <c r="N23" s="3" t="s">
        <v>2</v>
      </c>
      <c r="O23" s="3" t="s">
        <v>2</v>
      </c>
      <c r="P23" s="3" t="s">
        <v>2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  <c r="V23" s="3" t="s">
        <v>2</v>
      </c>
      <c r="W23" s="3" t="s">
        <v>2</v>
      </c>
      <c r="X23" s="3" t="s">
        <v>2</v>
      </c>
      <c r="Y23" s="3" t="s">
        <v>2</v>
      </c>
    </row>
    <row r="24" spans="1:25" s="5" customFormat="1" ht="19.5" customHeight="1">
      <c r="A24" s="11" t="s">
        <v>35</v>
      </c>
      <c r="B24" s="14">
        <v>774.99</v>
      </c>
      <c r="C24" s="5">
        <v>536.35</v>
      </c>
      <c r="D24" s="5">
        <v>45.86</v>
      </c>
      <c r="E24" s="5">
        <v>192.78</v>
      </c>
      <c r="F24" s="30">
        <v>0</v>
      </c>
      <c r="G24" s="30">
        <v>0</v>
      </c>
      <c r="H24" s="30">
        <v>0</v>
      </c>
      <c r="I24" s="30">
        <v>0</v>
      </c>
      <c r="J24" s="15">
        <v>774.99</v>
      </c>
      <c r="K24" s="5">
        <v>536.35</v>
      </c>
      <c r="L24" s="5">
        <v>45.86</v>
      </c>
      <c r="M24" s="5">
        <v>192.78</v>
      </c>
      <c r="N24" s="3" t="s">
        <v>2</v>
      </c>
      <c r="O24" s="3" t="s">
        <v>2</v>
      </c>
      <c r="P24" s="3" t="s">
        <v>2</v>
      </c>
      <c r="Q24" s="3" t="s">
        <v>2</v>
      </c>
      <c r="R24" s="3" t="s">
        <v>2</v>
      </c>
      <c r="S24" s="3" t="s">
        <v>2</v>
      </c>
      <c r="T24" s="3" t="s">
        <v>2</v>
      </c>
      <c r="U24" s="3" t="s">
        <v>2</v>
      </c>
      <c r="V24" s="3" t="s">
        <v>2</v>
      </c>
      <c r="W24" s="3" t="s">
        <v>2</v>
      </c>
      <c r="X24" s="3" t="s">
        <v>2</v>
      </c>
      <c r="Y24" s="3" t="s">
        <v>2</v>
      </c>
    </row>
    <row r="25" spans="1:25" s="5" customFormat="1" ht="19.5" customHeight="1">
      <c r="A25" s="11" t="s">
        <v>40</v>
      </c>
      <c r="B25" s="14">
        <v>763.98</v>
      </c>
      <c r="C25" s="5">
        <v>480.55</v>
      </c>
      <c r="D25" s="5">
        <v>45.84</v>
      </c>
      <c r="E25" s="5">
        <v>237.59</v>
      </c>
      <c r="F25" s="30">
        <v>0</v>
      </c>
      <c r="G25" s="30">
        <v>0</v>
      </c>
      <c r="H25" s="30">
        <v>0</v>
      </c>
      <c r="I25" s="30">
        <v>0</v>
      </c>
      <c r="J25" s="15">
        <v>759.98</v>
      </c>
      <c r="K25" s="5">
        <v>476.55</v>
      </c>
      <c r="L25" s="5">
        <v>45.84</v>
      </c>
      <c r="M25" s="5">
        <v>237.59</v>
      </c>
      <c r="N25" s="3" t="s">
        <v>2</v>
      </c>
      <c r="O25" s="3" t="s">
        <v>2</v>
      </c>
      <c r="P25" s="3" t="s">
        <v>2</v>
      </c>
      <c r="Q25" s="3" t="s">
        <v>2</v>
      </c>
      <c r="R25" s="3" t="s">
        <v>2</v>
      </c>
      <c r="S25" s="3" t="s">
        <v>2</v>
      </c>
      <c r="T25" s="3" t="s">
        <v>2</v>
      </c>
      <c r="U25" s="3" t="s">
        <v>2</v>
      </c>
      <c r="V25" s="3">
        <v>4</v>
      </c>
      <c r="W25" s="3">
        <v>4</v>
      </c>
      <c r="X25" s="3" t="s">
        <v>2</v>
      </c>
      <c r="Y25" s="3" t="s">
        <v>2</v>
      </c>
    </row>
    <row r="26" spans="1:25" s="5" customFormat="1" ht="6" customHeight="1">
      <c r="A26" s="22"/>
      <c r="B26" s="14"/>
      <c r="E26" s="8"/>
      <c r="F26" s="8"/>
      <c r="G26" s="8"/>
      <c r="H26" s="3"/>
      <c r="I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5" customFormat="1" ht="19.5" customHeight="1">
      <c r="A27" s="11" t="s">
        <v>41</v>
      </c>
      <c r="B27" s="14">
        <f>IF(SUM(B29)=SUM(C27:E27),B29,"error")</f>
        <v>364.96</v>
      </c>
      <c r="C27" s="5">
        <f>IF(SUM(C29)=SUM(G27,K27,O27,S27,W27),C29,"error")</f>
        <v>224.23</v>
      </c>
      <c r="D27" s="5">
        <f>IF(SUM(D29)=SUM(H27,L27,P27,T27,X27),D29,"error")</f>
        <v>44.79</v>
      </c>
      <c r="E27" s="5">
        <f>IF(SUM(E29)=SUM(I27,M27,Q27,U27,Y27),E29,"error")</f>
        <v>95.94</v>
      </c>
      <c r="F27" s="27">
        <f>IF(SUM(F29)=SUM(G27:I27),F29,"error")</f>
        <v>0</v>
      </c>
      <c r="G27" s="27">
        <f>G29</f>
        <v>0</v>
      </c>
      <c r="H27" s="27">
        <v>0</v>
      </c>
      <c r="I27" s="27">
        <v>0</v>
      </c>
      <c r="J27" s="15">
        <f>IF(SUM(J29)=SUM(K27:M27),J29,"error")</f>
        <v>360.96</v>
      </c>
      <c r="K27" s="5">
        <f>SUM(K29)</f>
        <v>220.23</v>
      </c>
      <c r="L27" s="5">
        <f>SUM(L29)</f>
        <v>44.79</v>
      </c>
      <c r="M27" s="5">
        <f>SUM(M29)</f>
        <v>95.94</v>
      </c>
      <c r="N27" s="3" t="str">
        <f>IF(SUM(N29)=SUM(O27:Q27),N29,"error")</f>
        <v>- </v>
      </c>
      <c r="O27" s="3" t="s">
        <v>2</v>
      </c>
      <c r="P27" s="3" t="s">
        <v>2</v>
      </c>
      <c r="Q27" s="3" t="s">
        <v>2</v>
      </c>
      <c r="R27" s="3" t="str">
        <f>IF(SUM(R29)=SUM(S27:U27),R29,"error")</f>
        <v>- </v>
      </c>
      <c r="S27" s="3" t="s">
        <v>2</v>
      </c>
      <c r="T27" s="3" t="s">
        <v>2</v>
      </c>
      <c r="U27" s="3" t="s">
        <v>2</v>
      </c>
      <c r="V27" s="3">
        <f>IF(SUM(V29)=SUM(W27:Y27),V29,"error")</f>
        <v>4</v>
      </c>
      <c r="W27" s="3">
        <f>SUM(W29)</f>
        <v>4</v>
      </c>
      <c r="X27" s="3" t="s">
        <v>2</v>
      </c>
      <c r="Y27" s="3" t="s">
        <v>2</v>
      </c>
    </row>
    <row r="28" spans="1:25" s="5" customFormat="1" ht="6.75" customHeight="1">
      <c r="A28" s="22"/>
      <c r="B28" s="14"/>
      <c r="E28" s="8"/>
      <c r="F28" s="28"/>
      <c r="G28" s="28"/>
      <c r="H28" s="28"/>
      <c r="I28" s="28"/>
      <c r="M28" s="8"/>
      <c r="N28" s="8"/>
      <c r="O28" s="8"/>
      <c r="P28" s="8"/>
      <c r="Q28" s="8"/>
      <c r="R28" s="3"/>
      <c r="S28" s="8"/>
      <c r="T28" s="8"/>
      <c r="U28" s="8"/>
      <c r="V28" s="8"/>
      <c r="W28" s="8"/>
      <c r="X28" s="8"/>
      <c r="Y28" s="8"/>
    </row>
    <row r="29" spans="1:25" s="5" customFormat="1" ht="34.5" customHeight="1">
      <c r="A29" s="12" t="s">
        <v>23</v>
      </c>
      <c r="B29" s="14">
        <f>SUM(C29:Y29)/3</f>
        <v>364.96</v>
      </c>
      <c r="C29" s="5">
        <f>SUM(G29,K29,O29,S29,W29)</f>
        <v>224.23</v>
      </c>
      <c r="D29" s="5">
        <f>SUM(H29,L29,P29,T29,X29)</f>
        <v>44.79</v>
      </c>
      <c r="E29" s="5">
        <f>SUM(I29,M29,Q29,U29,Y29)</f>
        <v>95.94</v>
      </c>
      <c r="F29" s="29">
        <f>SUM(G29:I29)</f>
        <v>0</v>
      </c>
      <c r="G29" s="27">
        <v>0</v>
      </c>
      <c r="H29" s="27">
        <v>0</v>
      </c>
      <c r="I29" s="27">
        <v>0</v>
      </c>
      <c r="J29" s="5">
        <f>SUM(K29:M29)</f>
        <v>360.96</v>
      </c>
      <c r="K29" s="3">
        <v>220.23</v>
      </c>
      <c r="L29" s="3">
        <v>44.79</v>
      </c>
      <c r="M29" s="3">
        <v>95.94</v>
      </c>
      <c r="N29" s="3" t="s">
        <v>2</v>
      </c>
      <c r="O29" s="3" t="s">
        <v>2</v>
      </c>
      <c r="P29" s="3" t="s">
        <v>2</v>
      </c>
      <c r="Q29" s="3" t="s">
        <v>2</v>
      </c>
      <c r="R29" s="3" t="s">
        <v>2</v>
      </c>
      <c r="S29" s="3" t="s">
        <v>2</v>
      </c>
      <c r="T29" s="3" t="s">
        <v>2</v>
      </c>
      <c r="U29" s="3" t="s">
        <v>2</v>
      </c>
      <c r="V29" s="3">
        <f>SUM(W29:Y29)</f>
        <v>4</v>
      </c>
      <c r="W29" s="3">
        <v>4</v>
      </c>
      <c r="X29" s="3" t="s">
        <v>2</v>
      </c>
      <c r="Y29" s="3" t="s">
        <v>2</v>
      </c>
    </row>
    <row r="30" spans="1:2" s="5" customFormat="1" ht="19.5" customHeight="1">
      <c r="A30" s="7"/>
      <c r="B30" s="14"/>
    </row>
    <row r="31" spans="1:2" s="5" customFormat="1" ht="18" customHeight="1">
      <c r="A31" s="7"/>
      <c r="B31" s="14"/>
    </row>
    <row r="32" spans="1:12" s="5" customFormat="1" ht="19.5" customHeight="1">
      <c r="A32" s="7"/>
      <c r="B32" s="14"/>
      <c r="K32" s="17"/>
      <c r="L32" s="17"/>
    </row>
    <row r="33" spans="1:2" s="5" customFormat="1" ht="19.5" customHeight="1">
      <c r="A33" s="7"/>
      <c r="B33" s="14"/>
    </row>
    <row r="34" spans="1:2" s="5" customFormat="1" ht="19.5" customHeight="1">
      <c r="A34" s="7"/>
      <c r="B34" s="14"/>
    </row>
    <row r="35" spans="1:2" s="5" customFormat="1" ht="19.5" customHeight="1">
      <c r="A35" s="7"/>
      <c r="B35" s="14"/>
    </row>
    <row r="36" spans="1:2" s="5" customFormat="1" ht="19.5" customHeight="1">
      <c r="A36" s="7"/>
      <c r="B36" s="14"/>
    </row>
    <row r="37" spans="1:2" s="5" customFormat="1" ht="19.5" customHeight="1">
      <c r="A37" s="7"/>
      <c r="B37" s="14"/>
    </row>
    <row r="38" spans="1:2" s="5" customFormat="1" ht="21" customHeight="1">
      <c r="A38" s="7"/>
      <c r="B38" s="14"/>
    </row>
    <row r="39" spans="1:2" s="5" customFormat="1" ht="21.75" customHeight="1">
      <c r="A39" s="7"/>
      <c r="B39" s="14"/>
    </row>
    <row r="40" spans="1:2" s="5" customFormat="1" ht="20.25" customHeight="1">
      <c r="A40" s="7"/>
      <c r="B40" s="14"/>
    </row>
    <row r="41" spans="1:25" ht="19.5" customHeight="1" thickBot="1">
      <c r="A41" s="9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3.5" customHeight="1">
      <c r="A42" s="13" t="s">
        <v>39</v>
      </c>
      <c r="E42" s="1"/>
      <c r="M42" s="31" t="s">
        <v>27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3:25" ht="19.5" customHeight="1"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</sheetData>
  <mergeCells count="35">
    <mergeCell ref="B7:B8"/>
    <mergeCell ref="C7:C8"/>
    <mergeCell ref="J7:J8"/>
    <mergeCell ref="K7:K8"/>
    <mergeCell ref="D7:D8"/>
    <mergeCell ref="E7:E8"/>
    <mergeCell ref="F7:F8"/>
    <mergeCell ref="G7:G8"/>
    <mergeCell ref="I7:I8"/>
    <mergeCell ref="V7:V8"/>
    <mergeCell ref="W7:W8"/>
    <mergeCell ref="P7:P8"/>
    <mergeCell ref="Q7:Q8"/>
    <mergeCell ref="R7:R8"/>
    <mergeCell ref="S7:S8"/>
    <mergeCell ref="V5:Y6"/>
    <mergeCell ref="F5:I6"/>
    <mergeCell ref="J5:M6"/>
    <mergeCell ref="T7:T8"/>
    <mergeCell ref="U7:U8"/>
    <mergeCell ref="L7:L8"/>
    <mergeCell ref="M7:M8"/>
    <mergeCell ref="N7:N8"/>
    <mergeCell ref="O7:O8"/>
    <mergeCell ref="H7:H8"/>
    <mergeCell ref="M42:Y43"/>
    <mergeCell ref="A5:A8"/>
    <mergeCell ref="A2:L2"/>
    <mergeCell ref="M2:Y2"/>
    <mergeCell ref="X3:Y3"/>
    <mergeCell ref="X7:X8"/>
    <mergeCell ref="Y7:Y8"/>
    <mergeCell ref="B5:E6"/>
    <mergeCell ref="N5:Q6"/>
    <mergeCell ref="R5:U6"/>
  </mergeCells>
  <printOptions/>
  <pageMargins left="0.5905511811023623" right="1.299212598425197" top="0.4" bottom="0.37" header="0.2" footer="0.2"/>
  <pageSetup horizontalDpi="600" verticalDpi="600" orientation="portrait" paperSize="9" r:id="rId1"/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2013-11-13T03:18:17Z</cp:lastPrinted>
  <dcterms:created xsi:type="dcterms:W3CDTF">2005-08-17T09:28:29Z</dcterms:created>
  <dcterms:modified xsi:type="dcterms:W3CDTF">2013-12-04T07:37:54Z</dcterms:modified>
  <cp:category/>
  <cp:version/>
  <cp:contentType/>
  <cp:contentStatus/>
</cp:coreProperties>
</file>