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1"/>
  </bookViews>
  <sheets>
    <sheet name="Sheet1" sheetId="1" r:id="rId1"/>
    <sheet name="Sheet1 (2)" sheetId="2" r:id="rId2"/>
  </sheets>
  <definedNames>
    <definedName name="_xlnm.Print_Area" localSheetId="0">'Sheet1'!$A$1:$Q$98</definedName>
    <definedName name="_xlnm.Print_Area" localSheetId="1">'Sheet1 (2)'!$A$1:$Q$96</definedName>
  </definedNames>
  <calcPr fullCalcOnLoad="1"/>
</workbook>
</file>

<file path=xl/sharedStrings.xml><?xml version="1.0" encoding="utf-8"?>
<sst xmlns="http://schemas.openxmlformats.org/spreadsheetml/2006/main" count="406" uniqueCount="201">
  <si>
    <t/>
  </si>
  <si>
    <r>
      <t>八十九年底</t>
    </r>
    <r>
      <rPr>
        <sz val="9"/>
        <rFont val="Times New Roman"/>
        <family val="1"/>
      </rPr>
      <t xml:space="preserve"> End of 2000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</si>
  <si>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</si>
  <si>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</si>
  <si>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</si>
  <si>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</si>
  <si>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</si>
  <si>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</si>
  <si>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</si>
  <si>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 xml:space="preserve">Table 11 - 4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Conditions of Cooperative Societies</t>
    </r>
  </si>
  <si>
    <r>
      <t>總　　　計</t>
    </r>
    <r>
      <rPr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>Grand  Total</t>
    </r>
  </si>
  <si>
    <r>
      <t>聯　合　社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>Union</t>
    </r>
  </si>
  <si>
    <r>
      <t xml:space="preserve">社(場)員數 (人) </t>
    </r>
    <r>
      <rPr>
        <sz val="9"/>
        <rFont val="Times New Roman"/>
        <family val="1"/>
      </rPr>
      <t>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</si>
  <si>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新臺幣元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Amount of Capital Stock (N.T.$)</t>
    </r>
  </si>
  <si>
    <r>
      <t>社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場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個</t>
    </r>
    <r>
      <rPr>
        <sz val="9"/>
        <rFont val="Times New Roman"/>
        <family val="1"/>
      </rPr>
      <t>)
No. of Cooperative Societies</t>
    </r>
  </si>
  <si>
    <r>
      <t xml:space="preserve">股數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股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No.  of  Shares</t>
    </r>
  </si>
  <si>
    <r>
      <t xml:space="preserve">個人社員
</t>
    </r>
    <r>
      <rPr>
        <sz val="9"/>
        <rFont val="Times New Roman"/>
        <family val="1"/>
      </rPr>
      <t>Individual</t>
    </r>
  </si>
  <si>
    <r>
      <t xml:space="preserve">法人社員
</t>
    </r>
    <r>
      <rPr>
        <sz val="9"/>
        <rFont val="Times New Roman"/>
        <family val="1"/>
      </rPr>
      <t>Corporation</t>
    </r>
  </si>
  <si>
    <r>
      <t xml:space="preserve">法人社員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Corporation</t>
    </r>
  </si>
  <si>
    <r>
      <t xml:space="preserve">年底別及業別
</t>
    </r>
    <r>
      <rPr>
        <sz val="9"/>
        <rFont val="Times New Roman"/>
        <family val="1"/>
      </rPr>
      <t>End of Year &amp; Business</t>
    </r>
  </si>
  <si>
    <t>農業生產</t>
  </si>
  <si>
    <t>小　　計</t>
  </si>
  <si>
    <t>機　　關</t>
  </si>
  <si>
    <t>學　　校</t>
  </si>
  <si>
    <t>District General C.S.</t>
  </si>
  <si>
    <r>
      <t>單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　位　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社</t>
    </r>
    <r>
      <rPr>
        <sz val="9"/>
        <rFont val="Times New Roman"/>
        <family val="1"/>
      </rPr>
      <t xml:space="preserve">        Individual</t>
    </r>
  </si>
  <si>
    <t>表１１－４、合作社概況 (共2頁/第2頁)</t>
  </si>
  <si>
    <t>表１１－４、合作社概況 (共2頁/第1頁)</t>
  </si>
  <si>
    <r>
      <t xml:space="preserve">年底別及業別
</t>
    </r>
    <r>
      <rPr>
        <sz val="9"/>
        <rFont val="Times New Roman"/>
        <family val="1"/>
      </rPr>
      <t>End of Year &amp; Business</t>
    </r>
  </si>
  <si>
    <r>
      <t>總　　　計</t>
    </r>
    <r>
      <rPr>
        <sz val="9"/>
        <rFont val="Times New Roman"/>
        <family val="1"/>
      </rPr>
      <t xml:space="preserve">         Grand  Total</t>
    </r>
  </si>
  <si>
    <r>
      <t>單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　位　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社</t>
    </r>
    <r>
      <rPr>
        <sz val="9"/>
        <rFont val="Times New Roman"/>
        <family val="1"/>
      </rPr>
      <t xml:space="preserve">        Individual</t>
    </r>
  </si>
  <si>
    <r>
      <t>聯　合　社</t>
    </r>
    <r>
      <rPr>
        <sz val="9"/>
        <rFont val="Times New Roman"/>
        <family val="1"/>
      </rPr>
      <t xml:space="preserve">    Union</t>
    </r>
  </si>
  <si>
    <r>
      <t>社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場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個</t>
    </r>
    <r>
      <rPr>
        <sz val="9"/>
        <rFont val="Times New Roman"/>
        <family val="1"/>
      </rPr>
      <t>)
No. of Cooperative Societies</t>
    </r>
  </si>
  <si>
    <r>
      <t>社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場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員數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 Membership</t>
    </r>
  </si>
  <si>
    <r>
      <t xml:space="preserve">股數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股</t>
    </r>
    <r>
      <rPr>
        <sz val="9"/>
        <rFont val="Times New Roman"/>
        <family val="1"/>
      </rPr>
      <t>)
No.  of  Shares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</si>
  <si>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新臺幣元</t>
    </r>
    <r>
      <rPr>
        <sz val="9"/>
        <rFont val="Times New Roman"/>
        <family val="1"/>
      </rPr>
      <t>)
Amount of Capital Stock (N.T.$)</t>
    </r>
  </si>
  <si>
    <r>
      <t xml:space="preserve">法人社員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Corporation</t>
    </r>
  </si>
  <si>
    <r>
      <t xml:space="preserve">個人社員
</t>
    </r>
    <r>
      <rPr>
        <sz val="9"/>
        <rFont val="Times New Roman"/>
        <family val="1"/>
      </rPr>
      <t>Individual</t>
    </r>
  </si>
  <si>
    <r>
      <t xml:space="preserve">法人社員
</t>
    </r>
    <r>
      <rPr>
        <sz val="9"/>
        <rFont val="Times New Roman"/>
        <family val="1"/>
      </rPr>
      <t>Corporation</t>
    </r>
  </si>
  <si>
    <t>一、專營合作社</t>
  </si>
  <si>
    <t>Single-Purpose C.S.</t>
  </si>
  <si>
    <r>
      <t>1.</t>
    </r>
    <r>
      <rPr>
        <sz val="9"/>
        <rFont val="華康中黑體"/>
        <family val="3"/>
      </rPr>
      <t>農業合作社</t>
    </r>
  </si>
  <si>
    <t>Agricultural C.S.</t>
  </si>
  <si>
    <r>
      <t>小　　計</t>
    </r>
    <r>
      <rPr>
        <sz val="9"/>
        <rFont val="Times New Roman"/>
        <family val="1"/>
      </rPr>
      <t xml:space="preserve"> </t>
    </r>
  </si>
  <si>
    <t>Subtatol</t>
  </si>
  <si>
    <r>
      <t>農業運銷</t>
    </r>
    <r>
      <rPr>
        <sz val="9"/>
        <rFont val="Times New Roman"/>
        <family val="1"/>
      </rPr>
      <t xml:space="preserve"> </t>
    </r>
  </si>
  <si>
    <t>農業勞動</t>
  </si>
  <si>
    <r>
      <t>2.</t>
    </r>
    <r>
      <rPr>
        <sz val="9"/>
        <rFont val="華康中黑體"/>
        <family val="3"/>
      </rPr>
      <t>工業合作社</t>
    </r>
  </si>
  <si>
    <t>小　　計</t>
  </si>
  <si>
    <t xml:space="preserve"> Subtatol</t>
  </si>
  <si>
    <t>工業生產</t>
  </si>
  <si>
    <t>工業運銷</t>
  </si>
  <si>
    <r>
      <t>工業供給</t>
    </r>
    <r>
      <rPr>
        <sz val="9"/>
        <rFont val="Times New Roman"/>
        <family val="1"/>
      </rPr>
      <t xml:space="preserve"> </t>
    </r>
  </si>
  <si>
    <r>
      <t>工業利用</t>
    </r>
    <r>
      <rPr>
        <sz val="9"/>
        <rFont val="Times New Roman"/>
        <family val="1"/>
      </rPr>
      <t xml:space="preserve"> </t>
    </r>
  </si>
  <si>
    <t>工業勞動</t>
  </si>
  <si>
    <r>
      <t>工業運輸</t>
    </r>
    <r>
      <rPr>
        <sz val="9"/>
        <rFont val="Times New Roman"/>
        <family val="1"/>
      </rPr>
      <t xml:space="preserve"> </t>
    </r>
  </si>
  <si>
    <r>
      <t>3.</t>
    </r>
    <r>
      <rPr>
        <sz val="9"/>
        <rFont val="華康中黑體"/>
        <family val="3"/>
      </rPr>
      <t>消費合作社</t>
    </r>
  </si>
  <si>
    <r>
      <t>地　　區</t>
    </r>
    <r>
      <rPr>
        <sz val="9"/>
        <rFont val="Times New Roman"/>
        <family val="1"/>
      </rPr>
      <t xml:space="preserve"> </t>
    </r>
  </si>
  <si>
    <t>District C.S.</t>
  </si>
  <si>
    <t>勞　　工</t>
  </si>
  <si>
    <t>Labor's Organizations</t>
  </si>
  <si>
    <r>
      <t>人民團體</t>
    </r>
    <r>
      <rPr>
        <sz val="9"/>
        <rFont val="Times New Roman"/>
        <family val="1"/>
      </rPr>
      <t xml:space="preserve"> </t>
    </r>
  </si>
  <si>
    <t>Civic Organization C.S.</t>
  </si>
  <si>
    <t>Organization C.S.</t>
  </si>
  <si>
    <t>School C.S.</t>
  </si>
  <si>
    <r>
      <t>4.</t>
    </r>
    <r>
      <rPr>
        <sz val="9"/>
        <rFont val="華康中黑體"/>
        <family val="3"/>
      </rPr>
      <t>公　　　用</t>
    </r>
  </si>
  <si>
    <t>Public Utility C.S.</t>
  </si>
  <si>
    <r>
      <t>5.</t>
    </r>
    <r>
      <rPr>
        <sz val="9"/>
        <rFont val="華康中黑體"/>
        <family val="3"/>
      </rPr>
      <t>保　　　險</t>
    </r>
  </si>
  <si>
    <t>Insurance C.S.</t>
  </si>
  <si>
    <t>二、兼營合作社</t>
  </si>
  <si>
    <t>Multi-Purpose C.S</t>
  </si>
  <si>
    <t>Community C.S.</t>
  </si>
  <si>
    <t>Cooperative Farm C.S.</t>
  </si>
  <si>
    <r>
      <t>1.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域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</t>
    </r>
  </si>
  <si>
    <r>
      <t>2.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社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區</t>
    </r>
  </si>
  <si>
    <r>
      <t>3.</t>
    </r>
    <r>
      <rPr>
        <sz val="9"/>
        <rFont val="華康中黑體"/>
        <family val="3"/>
      </rPr>
      <t>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作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農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場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</si>
  <si>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</si>
  <si>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 xml:space="preserve">Table 11 - 4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Conditions of Cooperative Societies (Cont.)</t>
    </r>
  </si>
  <si>
    <r>
      <t>Industrial Labor C.S</t>
    </r>
    <r>
      <rPr>
        <sz val="9"/>
        <rFont val="Times New Roman"/>
        <family val="1"/>
      </rPr>
      <t>.</t>
    </r>
  </si>
  <si>
    <t>Aboriginal Labor C.S.</t>
  </si>
  <si>
    <t>Agricultural Production C.S.</t>
  </si>
  <si>
    <t>Agricultural Labor C.S.</t>
  </si>
  <si>
    <t xml:space="preserve"> Industry C.S.</t>
  </si>
  <si>
    <t xml:space="preserve"> Industrial Production C.S.</t>
  </si>
  <si>
    <t>Industrial Shipping and Marketing C.S.</t>
  </si>
  <si>
    <t>Industrial Supply C.S.</t>
  </si>
  <si>
    <t>Industrial Utilities C.S.</t>
  </si>
  <si>
    <t>Industrial Transport C.S.</t>
  </si>
  <si>
    <t>Consumption C.S.</t>
  </si>
  <si>
    <t xml:space="preserve">  原住民勞動</t>
  </si>
  <si>
    <r>
      <t>九十四年底</t>
    </r>
    <r>
      <rPr>
        <sz val="9"/>
        <rFont val="Times New Roman"/>
        <family val="1"/>
      </rPr>
      <t xml:space="preserve"> End of 2005</t>
    </r>
  </si>
  <si>
    <r>
      <t>九十五年底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</si>
  <si>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</si>
  <si>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資料來源：本府社會處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29</t>
    </r>
    <r>
      <rPr>
        <sz val="9"/>
        <rFont val="Times New Roman"/>
        <family val="1"/>
      </rPr>
      <t>22</t>
    </r>
    <r>
      <rPr>
        <sz val="9"/>
        <rFont val="Times New Roman"/>
        <family val="1"/>
      </rPr>
      <t>-0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-01-2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</si>
  <si>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 xml:space="preserve"> 2922-02-01-2</t>
    </r>
    <r>
      <rPr>
        <sz val="9"/>
        <rFont val="Times New Roman"/>
        <family val="1"/>
      </rPr>
      <t xml:space="preserve"> by</t>
    </r>
    <r>
      <rPr>
        <sz val="9"/>
        <rFont val="Times New Roman"/>
        <family val="1"/>
      </rPr>
      <t xml:space="preserve"> Social Affairs Department</t>
    </r>
    <r>
      <rPr>
        <sz val="9"/>
        <rFont val="Times New Roman"/>
        <family val="1"/>
      </rPr>
      <t>.</t>
    </r>
  </si>
  <si>
    <t>Agricultural Shipping and Marketing C.S.</t>
  </si>
  <si>
    <r>
      <t>九十七年底</t>
    </r>
    <r>
      <rPr>
        <sz val="9"/>
        <rFont val="Times New Roman"/>
        <family val="1"/>
      </rPr>
      <t xml:space="preserve"> End of 2008</t>
    </r>
  </si>
  <si>
    <t xml:space="preserve"> …  </t>
  </si>
  <si>
    <t>…</t>
  </si>
  <si>
    <r>
      <t>九十九年底</t>
    </r>
    <r>
      <rPr>
        <sz val="9"/>
        <color indexed="8"/>
        <rFont val="Times New Roman"/>
        <family val="1"/>
      </rPr>
      <t xml:space="preserve"> End of 2010</t>
    </r>
  </si>
  <si>
    <r>
      <t>九十八年底</t>
    </r>
    <r>
      <rPr>
        <sz val="9"/>
        <color indexed="8"/>
        <rFont val="Times New Roman"/>
        <family val="1"/>
      </rPr>
      <t xml:space="preserve"> End of 2009</t>
    </r>
  </si>
  <si>
    <r>
      <t>社會福利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358</t>
    </r>
  </si>
  <si>
    <r>
      <t>社會福利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359</t>
    </r>
  </si>
  <si>
    <t>表１１－４、合作社概況 (共2頁/第1頁)</t>
  </si>
  <si>
    <r>
      <t xml:space="preserve">Table 11 - 4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Conditions of Cooperative Societies</t>
    </r>
  </si>
  <si>
    <r>
      <t xml:space="preserve">年底別及業別
</t>
    </r>
    <r>
      <rPr>
        <sz val="9"/>
        <rFont val="Times New Roman"/>
        <family val="1"/>
      </rPr>
      <t>End of Year &amp; Business</t>
    </r>
  </si>
  <si>
    <r>
      <t>總　　　計</t>
    </r>
    <r>
      <rPr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>Grand  Total</t>
    </r>
  </si>
  <si>
    <r>
      <t>單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　位　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社</t>
    </r>
    <r>
      <rPr>
        <sz val="9"/>
        <rFont val="Times New Roman"/>
        <family val="1"/>
      </rPr>
      <t xml:space="preserve">        Individual</t>
    </r>
  </si>
  <si>
    <r>
      <t>聯　合　社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>Union</t>
    </r>
  </si>
  <si>
    <r>
      <t>社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場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個</t>
    </r>
    <r>
      <rPr>
        <sz val="9"/>
        <rFont val="Times New Roman"/>
        <family val="1"/>
      </rPr>
      <t>)
No. of Cooperative Societies</t>
    </r>
  </si>
  <si>
    <r>
      <t xml:space="preserve">社(場)員數 (人) </t>
    </r>
    <r>
      <rPr>
        <sz val="9"/>
        <rFont val="Times New Roman"/>
        <family val="1"/>
      </rPr>
      <t>Membership</t>
    </r>
  </si>
  <si>
    <r>
      <t xml:space="preserve">股數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股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No.  of  Shares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</si>
  <si>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新臺幣元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Amount of Capital Stock (N.T.$)</t>
    </r>
  </si>
  <si>
    <r>
      <t xml:space="preserve">法人社員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Corporation</t>
    </r>
  </si>
  <si>
    <r>
      <t xml:space="preserve">個人社員
</t>
    </r>
    <r>
      <rPr>
        <sz val="9"/>
        <rFont val="Times New Roman"/>
        <family val="1"/>
      </rPr>
      <t>Individual</t>
    </r>
  </si>
  <si>
    <r>
      <t xml:space="preserve">法人社員
</t>
    </r>
    <r>
      <rPr>
        <sz val="9"/>
        <rFont val="Times New Roman"/>
        <family val="1"/>
      </rPr>
      <t>Corporation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</si>
  <si>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</si>
  <si>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</si>
  <si>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</si>
  <si>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</si>
  <si>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</si>
  <si>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</si>
  <si>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</si>
  <si>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</si>
  <si>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</si>
  <si>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</si>
  <si>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資料來源：本府社會處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29</t>
    </r>
    <r>
      <rPr>
        <sz val="9"/>
        <rFont val="Times New Roman"/>
        <family val="1"/>
      </rPr>
      <t>22</t>
    </r>
    <r>
      <rPr>
        <sz val="9"/>
        <rFont val="Times New Roman"/>
        <family val="1"/>
      </rPr>
      <t>-0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-01-2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</si>
  <si>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 xml:space="preserve"> 2922-02-01-2</t>
    </r>
    <r>
      <rPr>
        <sz val="9"/>
        <rFont val="Times New Roman"/>
        <family val="1"/>
      </rPr>
      <t xml:space="preserve"> by</t>
    </r>
    <r>
      <rPr>
        <sz val="9"/>
        <rFont val="Times New Roman"/>
        <family val="1"/>
      </rPr>
      <t xml:space="preserve"> Social Affairs Department</t>
    </r>
    <r>
      <rPr>
        <sz val="9"/>
        <rFont val="Times New Roman"/>
        <family val="1"/>
      </rPr>
      <t>.</t>
    </r>
  </si>
  <si>
    <r>
      <t>社會福利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360</t>
    </r>
  </si>
  <si>
    <r>
      <t>社會福利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361</t>
    </r>
  </si>
  <si>
    <t>表１１－４、合作社概況 (共2頁/第2頁)</t>
  </si>
  <si>
    <r>
      <t xml:space="preserve">Table 11 - 4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Conditions of Cooperative Societies (Cont.)</t>
    </r>
  </si>
  <si>
    <r>
      <t xml:space="preserve">年底別及業別
</t>
    </r>
    <r>
      <rPr>
        <sz val="9"/>
        <rFont val="Times New Roman"/>
        <family val="1"/>
      </rPr>
      <t>End of Year &amp; Business</t>
    </r>
  </si>
  <si>
    <r>
      <t>總　　　計</t>
    </r>
    <r>
      <rPr>
        <sz val="9"/>
        <rFont val="Times New Roman"/>
        <family val="1"/>
      </rPr>
      <t xml:space="preserve">         Grand  Total</t>
    </r>
  </si>
  <si>
    <r>
      <t>單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　位　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社</t>
    </r>
    <r>
      <rPr>
        <sz val="9"/>
        <rFont val="Times New Roman"/>
        <family val="1"/>
      </rPr>
      <t xml:space="preserve">        Individual</t>
    </r>
  </si>
  <si>
    <r>
      <t>聯　合　社</t>
    </r>
    <r>
      <rPr>
        <sz val="9"/>
        <rFont val="Times New Roman"/>
        <family val="1"/>
      </rPr>
      <t xml:space="preserve">    Union</t>
    </r>
  </si>
  <si>
    <r>
      <t>社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場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員數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 Membership</t>
    </r>
  </si>
  <si>
    <r>
      <t xml:space="preserve">股數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股</t>
    </r>
    <r>
      <rPr>
        <sz val="9"/>
        <rFont val="Times New Roman"/>
        <family val="1"/>
      </rPr>
      <t>)
No.  of  Shares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</si>
  <si>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新臺幣元</t>
    </r>
    <r>
      <rPr>
        <sz val="9"/>
        <rFont val="Times New Roman"/>
        <family val="1"/>
      </rPr>
      <t>)
Amount of Capital Stock (N.T.$)</t>
    </r>
  </si>
  <si>
    <r>
      <t xml:space="preserve">個人社員
</t>
    </r>
    <r>
      <rPr>
        <sz val="9"/>
        <rFont val="Times New Roman"/>
        <family val="1"/>
      </rPr>
      <t>Individual</t>
    </r>
  </si>
  <si>
    <r>
      <t xml:space="preserve">法人社員
</t>
    </r>
    <r>
      <rPr>
        <sz val="9"/>
        <rFont val="Times New Roman"/>
        <family val="1"/>
      </rPr>
      <t>Corporation</t>
    </r>
  </si>
  <si>
    <r>
      <t>九十五年底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</si>
  <si>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</si>
  <si>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</si>
  <si>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九十八年底</t>
    </r>
    <r>
      <rPr>
        <sz val="9"/>
        <color indexed="8"/>
        <rFont val="Times New Roman"/>
        <family val="1"/>
      </rPr>
      <t xml:space="preserve"> End of 2009</t>
    </r>
  </si>
  <si>
    <r>
      <t>九十九年底</t>
    </r>
    <r>
      <rPr>
        <sz val="9"/>
        <color indexed="8"/>
        <rFont val="Times New Roman"/>
        <family val="1"/>
      </rPr>
      <t xml:space="preserve"> End of 2010</t>
    </r>
  </si>
  <si>
    <t>一、專營合作社</t>
  </si>
  <si>
    <t>Single-Purpose C.S.</t>
  </si>
  <si>
    <r>
      <t>1.</t>
    </r>
    <r>
      <rPr>
        <sz val="9"/>
        <rFont val="華康中黑體"/>
        <family val="3"/>
      </rPr>
      <t>農業合作社</t>
    </r>
  </si>
  <si>
    <t>Agricultural C.S.</t>
  </si>
  <si>
    <r>
      <t>小　　計</t>
    </r>
    <r>
      <rPr>
        <sz val="9"/>
        <rFont val="Times New Roman"/>
        <family val="1"/>
      </rPr>
      <t xml:space="preserve"> </t>
    </r>
  </si>
  <si>
    <t>Subtatol</t>
  </si>
  <si>
    <t>…</t>
  </si>
  <si>
    <t>Agricultural Production C.S.</t>
  </si>
  <si>
    <r>
      <t>農業運銷</t>
    </r>
    <r>
      <rPr>
        <sz val="9"/>
        <rFont val="Times New Roman"/>
        <family val="1"/>
      </rPr>
      <t xml:space="preserve"> </t>
    </r>
  </si>
  <si>
    <t>Agricultural Shipping and Marketing C.S.</t>
  </si>
  <si>
    <t>農業勞動</t>
  </si>
  <si>
    <t>Agricultural Labor C.S.</t>
  </si>
  <si>
    <r>
      <t>2.</t>
    </r>
    <r>
      <rPr>
        <sz val="9"/>
        <rFont val="華康中黑體"/>
        <family val="3"/>
      </rPr>
      <t>工業合作社</t>
    </r>
  </si>
  <si>
    <t xml:space="preserve"> Industry C.S.</t>
  </si>
  <si>
    <t>小　　計</t>
  </si>
  <si>
    <t xml:space="preserve"> Subtatol</t>
  </si>
  <si>
    <t>工業生產</t>
  </si>
  <si>
    <t xml:space="preserve"> Industrial Production C.S.</t>
  </si>
  <si>
    <t>工業運銷</t>
  </si>
  <si>
    <t>Industrial Shipping and Marketing C.S.</t>
  </si>
  <si>
    <r>
      <t>工業供給</t>
    </r>
    <r>
      <rPr>
        <sz val="9"/>
        <rFont val="Times New Roman"/>
        <family val="1"/>
      </rPr>
      <t xml:space="preserve"> </t>
    </r>
  </si>
  <si>
    <t>Industrial Supply C.S.</t>
  </si>
  <si>
    <r>
      <t>工業利用</t>
    </r>
    <r>
      <rPr>
        <sz val="9"/>
        <rFont val="Times New Roman"/>
        <family val="1"/>
      </rPr>
      <t xml:space="preserve"> </t>
    </r>
  </si>
  <si>
    <t>Industrial Utilities C.S.</t>
  </si>
  <si>
    <t>工業勞動</t>
  </si>
  <si>
    <r>
      <t>Industrial Labor C.S</t>
    </r>
    <r>
      <rPr>
        <sz val="9"/>
        <rFont val="Times New Roman"/>
        <family val="1"/>
      </rPr>
      <t>.</t>
    </r>
  </si>
  <si>
    <r>
      <t>工業運輸</t>
    </r>
    <r>
      <rPr>
        <sz val="9"/>
        <rFont val="Times New Roman"/>
        <family val="1"/>
      </rPr>
      <t xml:space="preserve"> </t>
    </r>
  </si>
  <si>
    <t>Industrial Transport C.S.</t>
  </si>
  <si>
    <t xml:space="preserve">  原住民勞動</t>
  </si>
  <si>
    <t>Aboriginal Labor C.S.</t>
  </si>
  <si>
    <r>
      <t>3.</t>
    </r>
    <r>
      <rPr>
        <sz val="9"/>
        <rFont val="華康中黑體"/>
        <family val="3"/>
      </rPr>
      <t>消費合作社</t>
    </r>
  </si>
  <si>
    <t>Consumption C.S.</t>
  </si>
  <si>
    <t>District C.S.</t>
  </si>
  <si>
    <t>勞　　工</t>
  </si>
  <si>
    <t>Labor's Organizations</t>
  </si>
  <si>
    <t>Civic Organization C.S.</t>
  </si>
  <si>
    <t>Organization C.S.</t>
  </si>
  <si>
    <t>School C.S.</t>
  </si>
  <si>
    <r>
      <t>4.</t>
    </r>
    <r>
      <rPr>
        <sz val="9"/>
        <rFont val="華康中黑體"/>
        <family val="3"/>
      </rPr>
      <t>公　　　用</t>
    </r>
  </si>
  <si>
    <t>Public Utility C.S.</t>
  </si>
  <si>
    <r>
      <t>5.</t>
    </r>
    <r>
      <rPr>
        <sz val="9"/>
        <rFont val="華康中黑體"/>
        <family val="3"/>
      </rPr>
      <t>保　　　險</t>
    </r>
  </si>
  <si>
    <t>Insurance C.S.</t>
  </si>
  <si>
    <t>二、兼營合作社</t>
  </si>
  <si>
    <t>Multi-Purpose C.S</t>
  </si>
  <si>
    <r>
      <t>1.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域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</t>
    </r>
  </si>
  <si>
    <r>
      <t>2.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社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區</t>
    </r>
  </si>
  <si>
    <t>Community C.S.</t>
  </si>
  <si>
    <r>
      <t>3.</t>
    </r>
    <r>
      <rPr>
        <sz val="9"/>
        <rFont val="華康中黑體"/>
        <family val="3"/>
      </rPr>
      <t>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作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農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場</t>
    </r>
  </si>
  <si>
    <t>Cooperative Farm C.S.</t>
  </si>
  <si>
    <r>
      <t>社會福利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348</t>
    </r>
  </si>
  <si>
    <r>
      <t>社會福利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349</t>
    </r>
  </si>
  <si>
    <r>
      <t>社會福利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350</t>
    </r>
  </si>
  <si>
    <r>
      <t>社會福利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351</t>
    </r>
  </si>
  <si>
    <r>
      <t>一○○年底</t>
    </r>
    <r>
      <rPr>
        <sz val="9"/>
        <rFont val="Times New Roman"/>
        <family val="1"/>
      </rPr>
      <t xml:space="preserve"> End of 2011</t>
    </r>
  </si>
  <si>
    <r>
      <t>一○一年底</t>
    </r>
    <r>
      <rPr>
        <sz val="9"/>
        <color indexed="8"/>
        <rFont val="Times New Roman"/>
        <family val="1"/>
      </rPr>
      <t xml:space="preserve"> End of 2012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</si>
</sst>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00"/>
    <numFmt numFmtId="187" formatCode="#,##0.000_);\(#,##0.000\)"/>
    <numFmt numFmtId="188" formatCode="#,##0.0000_);\(#,##0.0000\)"/>
    <numFmt numFmtId="189" formatCode="#,##0.00000_);\(#,##0.00000\)"/>
    <numFmt numFmtId="190" formatCode="#,##0.000000_);\(#,##0.000000\)"/>
    <numFmt numFmtId="191" formatCode="#,##0;\-#,##0;_-* &quot;-&quot;_-;"/>
    <numFmt numFmtId="192" formatCode="#,##0;\-#,##0;_-* &quot;-&quot;;"/>
    <numFmt numFmtId="193" formatCode="0.E+00"/>
    <numFmt numFmtId="194" formatCode="#,##0;#,##0;_-* &quot;-&quot;_-;_-@_-"/>
    <numFmt numFmtId="195" formatCode="#,###,##0;\-#,###,##0;&quot;       －&quot;"/>
    <numFmt numFmtId="196" formatCode="#,###,##0"/>
    <numFmt numFmtId="197" formatCode="##,###,###,##0"/>
  </numFmts>
  <fonts count="16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color indexed="10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7" fontId="7" fillId="0" borderId="0" xfId="0" applyNumberFormat="1" applyFont="1" applyBorder="1" applyAlignment="1" quotePrefix="1">
      <alignment horizontal="left" vertical="center"/>
    </xf>
    <xf numFmtId="37" fontId="0" fillId="0" borderId="0" xfId="0" applyNumberFormat="1" applyBorder="1" applyAlignment="1">
      <alignment vertical="center"/>
    </xf>
    <xf numFmtId="37" fontId="8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Continuous"/>
    </xf>
    <xf numFmtId="37" fontId="9" fillId="0" borderId="0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6" fillId="0" borderId="1" xfId="0" applyNumberFormat="1" applyFont="1" applyBorder="1" applyAlignment="1">
      <alignment horizontal="centerContinuous"/>
    </xf>
    <xf numFmtId="37" fontId="6" fillId="0" borderId="1" xfId="0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7" fontId="0" fillId="0" borderId="0" xfId="0" applyNumberFormat="1" applyBorder="1" applyAlignment="1" quotePrefix="1">
      <alignment horizontal="left" vertical="center"/>
    </xf>
    <xf numFmtId="192" fontId="0" fillId="0" borderId="0" xfId="0" applyNumberFormat="1" applyFont="1" applyBorder="1" applyAlignment="1" quotePrefix="1">
      <alignment horizontal="right" vertical="center"/>
    </xf>
    <xf numFmtId="37" fontId="7" fillId="0" borderId="0" xfId="0" applyNumberFormat="1" applyFont="1" applyBorder="1" applyAlignment="1">
      <alignment horizontal="left" vertical="center"/>
    </xf>
    <xf numFmtId="37" fontId="7" fillId="0" borderId="0" xfId="0" applyNumberFormat="1" applyFont="1" applyBorder="1" applyAlignment="1">
      <alignment horizontal="right" vertical="center"/>
    </xf>
    <xf numFmtId="192" fontId="0" fillId="2" borderId="0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/>
    </xf>
    <xf numFmtId="37" fontId="0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2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/>
    </xf>
    <xf numFmtId="37" fontId="6" fillId="0" borderId="0" xfId="0" applyNumberFormat="1" applyFont="1" applyBorder="1" applyAlignment="1">
      <alignment horizontal="center" vertical="center" textRotation="255"/>
    </xf>
    <xf numFmtId="37" fontId="6" fillId="0" borderId="0" xfId="0" applyNumberFormat="1" applyFont="1" applyBorder="1" applyAlignment="1">
      <alignment horizontal="center" vertical="distributed"/>
    </xf>
    <xf numFmtId="0" fontId="0" fillId="0" borderId="0" xfId="0" applyFill="1" applyBorder="1" applyAlignment="1">
      <alignment/>
    </xf>
    <xf numFmtId="37" fontId="6" fillId="0" borderId="0" xfId="0" applyNumberFormat="1" applyFont="1" applyFill="1" applyBorder="1" applyAlignment="1">
      <alignment horizontal="center" vertical="center" textRotation="255"/>
    </xf>
    <xf numFmtId="37" fontId="0" fillId="0" borderId="3" xfId="0" applyNumberFormat="1" applyFill="1" applyBorder="1" applyAlignment="1">
      <alignment vertical="center"/>
    </xf>
    <xf numFmtId="37" fontId="6" fillId="0" borderId="3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 quotePrefix="1">
      <alignment horizontal="center" vertical="center"/>
    </xf>
    <xf numFmtId="37" fontId="6" fillId="0" borderId="3" xfId="0" applyNumberFormat="1" applyFont="1" applyFill="1" applyBorder="1" applyAlignment="1" quotePrefix="1">
      <alignment horizontal="center" vertical="center"/>
    </xf>
    <xf numFmtId="37" fontId="6" fillId="0" borderId="2" xfId="0" applyNumberFormat="1" applyFont="1" applyBorder="1" applyAlignment="1">
      <alignment horizontal="centerContinuous" vertical="center"/>
    </xf>
    <xf numFmtId="37" fontId="6" fillId="0" borderId="2" xfId="0" applyNumberFormat="1" applyFont="1" applyFill="1" applyBorder="1" applyAlignment="1">
      <alignment horizontal="centerContinuous" vertical="center"/>
    </xf>
    <xf numFmtId="37" fontId="6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37" fontId="7" fillId="0" borderId="1" xfId="0" applyNumberFormat="1" applyFont="1" applyBorder="1" applyAlignment="1" quotePrefix="1">
      <alignment horizontal="left" vertical="center"/>
    </xf>
    <xf numFmtId="37" fontId="0" fillId="0" borderId="1" xfId="0" applyNumberFormat="1" applyBorder="1" applyAlignment="1">
      <alignment vertical="center"/>
    </xf>
    <xf numFmtId="37" fontId="0" fillId="0" borderId="1" xfId="0" applyNumberFormat="1" applyBorder="1" applyAlignment="1" quotePrefix="1">
      <alignment horizontal="left" vertical="center"/>
    </xf>
    <xf numFmtId="192" fontId="0" fillId="0" borderId="3" xfId="0" applyNumberFormat="1" applyFont="1" applyBorder="1" applyAlignment="1" quotePrefix="1">
      <alignment horizontal="right" vertical="center"/>
    </xf>
    <xf numFmtId="37" fontId="0" fillId="0" borderId="3" xfId="0" applyNumberFormat="1" applyBorder="1" applyAlignment="1">
      <alignment horizontal="center" vertical="center" wrapText="1"/>
    </xf>
    <xf numFmtId="37" fontId="6" fillId="0" borderId="3" xfId="0" applyNumberFormat="1" applyFont="1" applyBorder="1" applyAlignment="1">
      <alignment horizontal="center" vertical="center" wrapText="1"/>
    </xf>
    <xf numFmtId="37" fontId="0" fillId="0" borderId="4" xfId="0" applyNumberFormat="1" applyBorder="1" applyAlignment="1">
      <alignment horizontal="left" vertical="center" wrapText="1"/>
    </xf>
    <xf numFmtId="37" fontId="0" fillId="0" borderId="1" xfId="0" applyNumberFormat="1" applyFont="1" applyBorder="1" applyAlignment="1">
      <alignment horizontal="centerContinuous"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center"/>
    </xf>
    <xf numFmtId="37" fontId="0" fillId="2" borderId="2" xfId="0" applyNumberFormat="1" applyFont="1" applyFill="1" applyBorder="1" applyAlignment="1">
      <alignment horizontal="left" vertical="center" wrapText="1"/>
    </xf>
    <xf numFmtId="37" fontId="0" fillId="0" borderId="2" xfId="0" applyNumberFormat="1" applyFont="1" applyBorder="1" applyAlignment="1">
      <alignment horizontal="left" vertical="center" shrinkToFit="1"/>
    </xf>
    <xf numFmtId="37" fontId="0" fillId="0" borderId="2" xfId="0" applyNumberFormat="1" applyFont="1" applyBorder="1" applyAlignment="1">
      <alignment horizontal="left" vertical="center" wrapText="1"/>
    </xf>
    <xf numFmtId="37" fontId="0" fillId="0" borderId="0" xfId="0" applyNumberFormat="1" applyFont="1" applyBorder="1" applyAlignment="1" quotePrefix="1">
      <alignment horizontal="center" vertical="center" wrapText="1"/>
    </xf>
    <xf numFmtId="37" fontId="0" fillId="0" borderId="0" xfId="0" applyNumberFormat="1" applyFont="1" applyBorder="1" applyAlignment="1">
      <alignment horizontal="centerContinuous" vertical="center"/>
    </xf>
    <xf numFmtId="37" fontId="0" fillId="0" borderId="2" xfId="0" applyNumberFormat="1" applyBorder="1" applyAlignment="1">
      <alignment horizontal="left" vertical="center" shrinkToFit="1"/>
    </xf>
    <xf numFmtId="37" fontId="6" fillId="0" borderId="0" xfId="0" applyNumberFormat="1" applyFont="1" applyBorder="1" applyAlignment="1">
      <alignment horizontal="center" vertical="center"/>
    </xf>
    <xf numFmtId="37" fontId="6" fillId="0" borderId="2" xfId="0" applyNumberFormat="1" applyFont="1" applyBorder="1" applyAlignment="1">
      <alignment horizontal="center" vertical="center"/>
    </xf>
    <xf numFmtId="193" fontId="0" fillId="0" borderId="0" xfId="0" applyNumberFormat="1" applyFont="1" applyAlignment="1">
      <alignment vertical="center"/>
    </xf>
    <xf numFmtId="37" fontId="15" fillId="0" borderId="2" xfId="0" applyNumberFormat="1" applyFont="1" applyBorder="1" applyAlignment="1">
      <alignment horizontal="left" vertical="center" wrapText="1"/>
    </xf>
    <xf numFmtId="194" fontId="0" fillId="0" borderId="0" xfId="0" applyNumberFormat="1" applyBorder="1" applyAlignment="1">
      <alignment horizontal="right" vertical="center" wrapText="1"/>
    </xf>
    <xf numFmtId="49" fontId="0" fillId="2" borderId="0" xfId="0" applyNumberFormat="1" applyFont="1" applyFill="1" applyBorder="1" applyAlignment="1">
      <alignment horizontal="right" vertical="center"/>
    </xf>
    <xf numFmtId="37" fontId="0" fillId="0" borderId="5" xfId="0" applyNumberFormat="1" applyFont="1" applyBorder="1" applyAlignment="1">
      <alignment horizontal="center" vertical="center" wrapText="1"/>
    </xf>
    <xf numFmtId="37" fontId="0" fillId="0" borderId="6" xfId="0" applyNumberFormat="1" applyFont="1" applyBorder="1" applyAlignment="1">
      <alignment horizontal="center" vertical="center" wrapText="1"/>
    </xf>
    <xf numFmtId="37" fontId="6" fillId="0" borderId="7" xfId="0" applyNumberFormat="1" applyFont="1" applyBorder="1" applyAlignment="1">
      <alignment horizontal="center" vertical="center" wrapText="1"/>
    </xf>
    <xf numFmtId="37" fontId="6" fillId="0" borderId="8" xfId="0" applyNumberFormat="1" applyFont="1" applyBorder="1" applyAlignment="1">
      <alignment horizontal="center" vertical="center"/>
    </xf>
    <xf numFmtId="37" fontId="6" fillId="0" borderId="9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0" fillId="0" borderId="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/>
    </xf>
    <xf numFmtId="37" fontId="0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37" fontId="0" fillId="0" borderId="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 vertical="center"/>
    </xf>
    <xf numFmtId="37" fontId="6" fillId="2" borderId="0" xfId="0" applyNumberFormat="1" applyFont="1" applyFill="1" applyBorder="1" applyAlignment="1">
      <alignment horizontal="center" vertical="center" wrapText="1"/>
    </xf>
    <xf numFmtId="37" fontId="0" fillId="2" borderId="0" xfId="0" applyNumberFormat="1" applyFont="1" applyFill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distributed" wrapText="1"/>
    </xf>
    <xf numFmtId="37" fontId="0" fillId="0" borderId="0" xfId="0" applyNumberFormat="1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/>
    </xf>
    <xf numFmtId="37" fontId="6" fillId="0" borderId="2" xfId="0" applyNumberFormat="1" applyFont="1" applyBorder="1" applyAlignment="1">
      <alignment horizontal="center" vertical="center"/>
    </xf>
    <xf numFmtId="37" fontId="0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7" fontId="6" fillId="0" borderId="11" xfId="0" applyNumberFormat="1" applyFont="1" applyBorder="1" applyAlignment="1">
      <alignment horizontal="center" vertical="center" wrapText="1"/>
    </xf>
    <xf numFmtId="37" fontId="0" fillId="0" borderId="12" xfId="0" applyNumberFormat="1" applyFont="1" applyBorder="1" applyAlignment="1">
      <alignment horizontal="center" vertical="center" wrapText="1"/>
    </xf>
    <xf numFmtId="37" fontId="0" fillId="0" borderId="13" xfId="0" applyNumberFormat="1" applyFont="1" applyBorder="1" applyAlignment="1">
      <alignment horizontal="center" vertical="center" wrapText="1"/>
    </xf>
    <xf numFmtId="37" fontId="6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7" fontId="0" fillId="0" borderId="9" xfId="0" applyNumberFormat="1" applyFont="1" applyBorder="1" applyAlignment="1">
      <alignment horizontal="center" vertical="center"/>
    </xf>
    <xf numFmtId="37" fontId="0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5" xfId="0" applyNumberFormat="1" applyFont="1" applyBorder="1" applyAlignment="1">
      <alignment horizontal="center" vertical="center" wrapText="1"/>
    </xf>
    <xf numFmtId="37" fontId="6" fillId="0" borderId="6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0" fillId="0" borderId="2" xfId="0" applyNumberFormat="1" applyFont="1" applyBorder="1" applyAlignment="1">
      <alignment horizontal="center" vertical="center" wrapText="1"/>
    </xf>
    <xf numFmtId="37" fontId="0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2" xfId="0" applyNumberFormat="1" applyFont="1" applyFill="1" applyBorder="1" applyAlignment="1">
      <alignment horizontal="center" vertical="center"/>
    </xf>
    <xf numFmtId="37" fontId="6" fillId="0" borderId="1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0" fillId="0" borderId="1" xfId="0" applyNumberFormat="1" applyFont="1" applyBorder="1" applyAlignment="1">
      <alignment horizontal="center" vertical="center" wrapText="1"/>
    </xf>
    <xf numFmtId="37" fontId="0" fillId="0" borderId="19" xfId="0" applyNumberFormat="1" applyFont="1" applyBorder="1" applyAlignment="1">
      <alignment horizontal="center" vertical="center" wrapText="1"/>
    </xf>
    <xf numFmtId="37" fontId="0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view="pageBreakPreview" zoomScaleSheetLayoutView="100" workbookViewId="0" topLeftCell="A33">
      <selection activeCell="D66" sqref="D66"/>
    </sheetView>
  </sheetViews>
  <sheetFormatPr defaultColWidth="9.33203125" defaultRowHeight="12"/>
  <cols>
    <col min="1" max="2" width="7.83203125" style="4" customWidth="1"/>
    <col min="3" max="3" width="34" style="4" customWidth="1"/>
    <col min="4" max="4" width="11.33203125" style="4" customWidth="1"/>
    <col min="5" max="5" width="10.66015625" style="4" customWidth="1"/>
    <col min="6" max="6" width="10.83203125" style="4" customWidth="1"/>
    <col min="7" max="7" width="7.33203125" style="4" customWidth="1"/>
    <col min="8" max="8" width="10.5" style="4" customWidth="1"/>
    <col min="9" max="9" width="11.33203125" style="4" customWidth="1"/>
    <col min="10" max="12" width="10.83203125" style="4" customWidth="1"/>
    <col min="13" max="13" width="12.33203125" style="4" customWidth="1"/>
    <col min="14" max="14" width="11.33203125" style="4" customWidth="1"/>
    <col min="15" max="15" width="10.83203125" style="4" customWidth="1"/>
    <col min="16" max="16" width="9.33203125" style="4" customWidth="1"/>
    <col min="17" max="17" width="12.33203125" style="4" customWidth="1"/>
    <col min="18" max="19" width="7.5" style="4" customWidth="1"/>
    <col min="20" max="20" width="12" style="4" customWidth="1"/>
    <col min="21" max="26" width="12.16015625" style="4" customWidth="1"/>
    <col min="27" max="34" width="12.5" style="4" customWidth="1"/>
  </cols>
  <sheetData>
    <row r="1" spans="1:17" s="11" customFormat="1" ht="18" customHeight="1">
      <c r="A1" s="14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5" t="s">
        <v>196</v>
      </c>
    </row>
    <row r="2" spans="1:34" s="34" customFormat="1" ht="21" customHeight="1">
      <c r="A2" s="112" t="s">
        <v>27</v>
      </c>
      <c r="B2" s="112"/>
      <c r="C2" s="112"/>
      <c r="D2" s="112"/>
      <c r="E2" s="112"/>
      <c r="F2" s="112"/>
      <c r="G2" s="112"/>
      <c r="H2" s="112"/>
      <c r="I2" s="113" t="s">
        <v>9</v>
      </c>
      <c r="J2" s="113"/>
      <c r="K2" s="113"/>
      <c r="L2" s="113"/>
      <c r="M2" s="113"/>
      <c r="N2" s="113"/>
      <c r="O2" s="113"/>
      <c r="P2" s="113"/>
      <c r="Q2" s="113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17" ht="18" customHeight="1">
      <c r="A3" s="3"/>
      <c r="D3" s="5"/>
      <c r="E3" s="5"/>
      <c r="F3" s="5"/>
      <c r="G3" s="5"/>
      <c r="H3" s="6"/>
      <c r="I3" s="7"/>
      <c r="J3" s="7"/>
      <c r="K3" s="8"/>
      <c r="L3" s="8"/>
      <c r="M3" s="8"/>
      <c r="N3" s="8"/>
      <c r="O3" s="8"/>
      <c r="P3" s="8"/>
      <c r="Q3" s="8"/>
    </row>
    <row r="4" spans="3:17" ht="11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104" t="s">
        <v>19</v>
      </c>
      <c r="B5" s="104"/>
      <c r="C5" s="105"/>
      <c r="D5" s="62" t="s">
        <v>10</v>
      </c>
      <c r="E5" s="63"/>
      <c r="F5" s="63"/>
      <c r="G5" s="63"/>
      <c r="H5" s="64"/>
      <c r="I5" s="63" t="s">
        <v>25</v>
      </c>
      <c r="J5" s="63"/>
      <c r="K5" s="63"/>
      <c r="L5" s="63"/>
      <c r="M5" s="64"/>
      <c r="N5" s="10" t="s">
        <v>11</v>
      </c>
      <c r="O5" s="9"/>
      <c r="P5" s="9"/>
      <c r="Q5" s="9"/>
    </row>
    <row r="6" spans="1:17" ht="30" customHeight="1">
      <c r="A6" s="68"/>
      <c r="B6" s="68"/>
      <c r="C6" s="106"/>
      <c r="D6" s="85" t="s">
        <v>14</v>
      </c>
      <c r="E6" s="61" t="s">
        <v>12</v>
      </c>
      <c r="F6" s="89"/>
      <c r="G6" s="85" t="s">
        <v>15</v>
      </c>
      <c r="H6" s="85" t="s">
        <v>13</v>
      </c>
      <c r="I6" s="97" t="s">
        <v>14</v>
      </c>
      <c r="J6" s="61" t="s">
        <v>12</v>
      </c>
      <c r="K6" s="89"/>
      <c r="L6" s="85" t="s">
        <v>15</v>
      </c>
      <c r="M6" s="85" t="s">
        <v>13</v>
      </c>
      <c r="N6" s="85" t="s">
        <v>14</v>
      </c>
      <c r="O6" s="85" t="s">
        <v>18</v>
      </c>
      <c r="P6" s="85" t="s">
        <v>15</v>
      </c>
      <c r="Q6" s="88" t="s">
        <v>13</v>
      </c>
    </row>
    <row r="7" spans="1:17" ht="24" customHeight="1">
      <c r="A7" s="68"/>
      <c r="B7" s="68"/>
      <c r="C7" s="106"/>
      <c r="D7" s="86"/>
      <c r="E7" s="85" t="s">
        <v>16</v>
      </c>
      <c r="F7" s="85" t="s">
        <v>17</v>
      </c>
      <c r="G7" s="94"/>
      <c r="H7" s="94"/>
      <c r="I7" s="98"/>
      <c r="J7" s="85" t="s">
        <v>16</v>
      </c>
      <c r="K7" s="85" t="s">
        <v>17</v>
      </c>
      <c r="L7" s="94"/>
      <c r="M7" s="94"/>
      <c r="N7" s="86"/>
      <c r="O7" s="86"/>
      <c r="P7" s="94"/>
      <c r="Q7" s="95"/>
    </row>
    <row r="8" spans="1:17" ht="24" customHeight="1">
      <c r="A8" s="107"/>
      <c r="B8" s="107"/>
      <c r="C8" s="108"/>
      <c r="D8" s="87"/>
      <c r="E8" s="90"/>
      <c r="F8" s="90"/>
      <c r="G8" s="90"/>
      <c r="H8" s="90"/>
      <c r="I8" s="99"/>
      <c r="J8" s="90"/>
      <c r="K8" s="90"/>
      <c r="L8" s="90"/>
      <c r="M8" s="90"/>
      <c r="N8" s="87"/>
      <c r="O8" s="87"/>
      <c r="P8" s="90"/>
      <c r="Q8" s="96"/>
    </row>
    <row r="9" ht="12" hidden="1"/>
    <row r="10" spans="1:17" ht="20.25" customHeight="1" hidden="1">
      <c r="A10" s="74" t="s">
        <v>5</v>
      </c>
      <c r="B10" s="74"/>
      <c r="C10" s="78"/>
      <c r="D10" s="13">
        <f aca="true" t="shared" si="0" ref="D10:D15">SUM(I10,N10)</f>
        <v>214</v>
      </c>
      <c r="E10" s="13">
        <f aca="true" t="shared" si="1" ref="E10:E15">SUM(J10)</f>
        <v>84229</v>
      </c>
      <c r="F10" s="13">
        <f aca="true" t="shared" si="2" ref="F10:H11">SUM(K10,O10)</f>
        <v>365</v>
      </c>
      <c r="G10" s="13">
        <f t="shared" si="2"/>
        <v>508053</v>
      </c>
      <c r="H10" s="13">
        <f t="shared" si="2"/>
        <v>25531152</v>
      </c>
      <c r="I10" s="13">
        <v>211</v>
      </c>
      <c r="J10" s="13">
        <v>84229</v>
      </c>
      <c r="K10" s="13">
        <v>16</v>
      </c>
      <c r="L10" s="13">
        <v>488633</v>
      </c>
      <c r="M10" s="13">
        <v>23589152</v>
      </c>
      <c r="N10" s="13">
        <v>3</v>
      </c>
      <c r="O10" s="13">
        <v>349</v>
      </c>
      <c r="P10" s="13">
        <v>19420</v>
      </c>
      <c r="Q10" s="13">
        <v>1942000</v>
      </c>
    </row>
    <row r="11" spans="1:17" ht="20.25" customHeight="1" hidden="1">
      <c r="A11" s="74" t="s">
        <v>6</v>
      </c>
      <c r="B11" s="74"/>
      <c r="C11" s="78"/>
      <c r="D11" s="13">
        <f t="shared" si="0"/>
        <v>215</v>
      </c>
      <c r="E11" s="13">
        <f t="shared" si="1"/>
        <v>83443</v>
      </c>
      <c r="F11" s="13">
        <f t="shared" si="2"/>
        <v>366</v>
      </c>
      <c r="G11" s="13">
        <f t="shared" si="2"/>
        <v>514681</v>
      </c>
      <c r="H11" s="13">
        <f t="shared" si="2"/>
        <v>24695042</v>
      </c>
      <c r="I11" s="13">
        <v>212</v>
      </c>
      <c r="J11" s="13">
        <v>83443</v>
      </c>
      <c r="K11" s="13">
        <v>17</v>
      </c>
      <c r="L11" s="13">
        <v>495261</v>
      </c>
      <c r="M11" s="13">
        <v>22753042</v>
      </c>
      <c r="N11" s="13">
        <v>3</v>
      </c>
      <c r="O11" s="13">
        <v>349</v>
      </c>
      <c r="P11" s="13">
        <v>19420</v>
      </c>
      <c r="Q11" s="13">
        <v>1942000</v>
      </c>
    </row>
    <row r="12" spans="1:17" ht="20.25" customHeight="1" hidden="1">
      <c r="A12" s="74" t="s">
        <v>7</v>
      </c>
      <c r="B12" s="74"/>
      <c r="C12" s="78"/>
      <c r="D12" s="13">
        <f t="shared" si="0"/>
        <v>214</v>
      </c>
      <c r="E12" s="13">
        <f t="shared" si="1"/>
        <v>82370</v>
      </c>
      <c r="F12" s="13">
        <f aca="true" t="shared" si="3" ref="F12:H13">SUM(K12,O12)</f>
        <v>352</v>
      </c>
      <c r="G12" s="13">
        <f t="shared" si="3"/>
        <v>438212</v>
      </c>
      <c r="H12" s="13">
        <f t="shared" si="3"/>
        <v>17273392</v>
      </c>
      <c r="I12" s="13">
        <v>211</v>
      </c>
      <c r="J12" s="13">
        <v>82370</v>
      </c>
      <c r="K12" s="13">
        <v>0</v>
      </c>
      <c r="L12" s="13">
        <v>420843</v>
      </c>
      <c r="M12" s="13">
        <v>15319492</v>
      </c>
      <c r="N12" s="13">
        <v>3</v>
      </c>
      <c r="O12" s="13">
        <v>352</v>
      </c>
      <c r="P12" s="13">
        <v>17369</v>
      </c>
      <c r="Q12" s="13">
        <v>1953900</v>
      </c>
    </row>
    <row r="13" spans="1:17" ht="20.25" customHeight="1" hidden="1">
      <c r="A13" s="102" t="s">
        <v>8</v>
      </c>
      <c r="B13" s="102"/>
      <c r="C13" s="103"/>
      <c r="D13" s="13">
        <f t="shared" si="0"/>
        <v>214</v>
      </c>
      <c r="E13" s="13">
        <f t="shared" si="1"/>
        <v>82033</v>
      </c>
      <c r="F13" s="13">
        <f t="shared" si="3"/>
        <v>348</v>
      </c>
      <c r="G13" s="13">
        <f t="shared" si="3"/>
        <v>589037.5</v>
      </c>
      <c r="H13" s="13">
        <f t="shared" si="3"/>
        <v>35987347</v>
      </c>
      <c r="I13" s="13">
        <v>211</v>
      </c>
      <c r="J13" s="13">
        <v>82033</v>
      </c>
      <c r="K13" s="13">
        <v>0</v>
      </c>
      <c r="L13" s="13">
        <v>568340.5</v>
      </c>
      <c r="M13" s="13">
        <v>33917647</v>
      </c>
      <c r="N13" s="13">
        <v>3</v>
      </c>
      <c r="O13" s="13">
        <v>348</v>
      </c>
      <c r="P13" s="13">
        <v>20697</v>
      </c>
      <c r="Q13" s="13">
        <v>2069700</v>
      </c>
    </row>
    <row r="14" spans="1:17" ht="20.25" customHeight="1" hidden="1">
      <c r="A14" s="102" t="s">
        <v>1</v>
      </c>
      <c r="B14" s="102"/>
      <c r="C14" s="103"/>
      <c r="D14" s="13">
        <f t="shared" si="0"/>
        <v>174</v>
      </c>
      <c r="E14" s="13">
        <f t="shared" si="1"/>
        <v>72631</v>
      </c>
      <c r="F14" s="13">
        <f>SUM(K14,O14)</f>
        <v>159</v>
      </c>
      <c r="G14" s="13">
        <f>SUM(L14,P14)</f>
        <v>542079</v>
      </c>
      <c r="H14" s="13">
        <v>33142694</v>
      </c>
      <c r="I14" s="13">
        <v>171</v>
      </c>
      <c r="J14" s="13">
        <v>72631</v>
      </c>
      <c r="K14" s="13">
        <v>0</v>
      </c>
      <c r="L14" s="13">
        <v>538504</v>
      </c>
      <c r="M14" s="13">
        <v>32751494</v>
      </c>
      <c r="N14" s="13">
        <v>3</v>
      </c>
      <c r="O14" s="13">
        <v>159</v>
      </c>
      <c r="P14" s="13">
        <v>3575</v>
      </c>
      <c r="Q14" s="13">
        <v>391200</v>
      </c>
    </row>
    <row r="15" spans="1:17" ht="20.25" customHeight="1">
      <c r="A15" s="102" t="s">
        <v>4</v>
      </c>
      <c r="B15" s="102"/>
      <c r="C15" s="103"/>
      <c r="D15" s="13">
        <f t="shared" si="0"/>
        <v>173</v>
      </c>
      <c r="E15" s="13">
        <f t="shared" si="1"/>
        <v>67338</v>
      </c>
      <c r="F15" s="13">
        <f>SUM(K15,O15)</f>
        <v>295</v>
      </c>
      <c r="G15" s="13">
        <f>SUM(L15,P15)</f>
        <v>693049</v>
      </c>
      <c r="H15" s="13">
        <v>41309000</v>
      </c>
      <c r="I15" s="13">
        <v>170</v>
      </c>
      <c r="J15" s="13">
        <v>67338</v>
      </c>
      <c r="K15" s="13">
        <v>0</v>
      </c>
      <c r="L15" s="13">
        <v>673394</v>
      </c>
      <c r="M15" s="13">
        <v>39243500</v>
      </c>
      <c r="N15" s="13">
        <v>3</v>
      </c>
      <c r="O15" s="13">
        <v>295</v>
      </c>
      <c r="P15" s="13">
        <v>19655</v>
      </c>
      <c r="Q15" s="13">
        <v>2065500</v>
      </c>
    </row>
    <row r="16" spans="1:17" ht="20.25" customHeight="1">
      <c r="A16" s="102" t="s">
        <v>3</v>
      </c>
      <c r="B16" s="102"/>
      <c r="C16" s="103"/>
      <c r="D16" s="13">
        <v>174</v>
      </c>
      <c r="E16" s="13">
        <v>64948</v>
      </c>
      <c r="F16" s="13">
        <v>295</v>
      </c>
      <c r="G16" s="13">
        <v>690047</v>
      </c>
      <c r="H16" s="13">
        <v>40988000</v>
      </c>
      <c r="I16" s="13">
        <v>171</v>
      </c>
      <c r="J16" s="13">
        <v>64948</v>
      </c>
      <c r="K16" s="13">
        <v>0</v>
      </c>
      <c r="L16" s="13">
        <v>671630</v>
      </c>
      <c r="M16" s="13">
        <v>39046300</v>
      </c>
      <c r="N16" s="13">
        <v>3</v>
      </c>
      <c r="O16" s="13">
        <v>295</v>
      </c>
      <c r="P16" s="13">
        <v>18417</v>
      </c>
      <c r="Q16" s="13">
        <v>1941700</v>
      </c>
    </row>
    <row r="17" spans="1:17" ht="20.25" customHeight="1">
      <c r="A17" s="102" t="s">
        <v>2</v>
      </c>
      <c r="B17" s="102"/>
      <c r="C17" s="103"/>
      <c r="D17" s="13">
        <v>182.5</v>
      </c>
      <c r="E17" s="13">
        <v>65586</v>
      </c>
      <c r="F17" s="13">
        <v>295</v>
      </c>
      <c r="G17" s="13">
        <v>740100</v>
      </c>
      <c r="H17" s="13">
        <v>46240530</v>
      </c>
      <c r="I17" s="13">
        <v>180</v>
      </c>
      <c r="J17" s="13">
        <v>65586</v>
      </c>
      <c r="K17" s="13">
        <v>0</v>
      </c>
      <c r="L17" s="13">
        <v>721683</v>
      </c>
      <c r="M17" s="13">
        <v>44298830</v>
      </c>
      <c r="N17" s="13">
        <v>3</v>
      </c>
      <c r="O17" s="13">
        <v>295</v>
      </c>
      <c r="P17" s="13">
        <v>18417</v>
      </c>
      <c r="Q17" s="13">
        <v>1941700</v>
      </c>
    </row>
    <row r="18" spans="1:17" ht="20.25" customHeight="1">
      <c r="A18" s="102" t="s">
        <v>76</v>
      </c>
      <c r="B18" s="102"/>
      <c r="C18" s="103"/>
      <c r="D18" s="13">
        <v>183</v>
      </c>
      <c r="E18" s="13">
        <v>65295</v>
      </c>
      <c r="F18" s="13">
        <v>295</v>
      </c>
      <c r="G18" s="13">
        <v>742579</v>
      </c>
      <c r="H18" s="13">
        <v>46535320</v>
      </c>
      <c r="I18" s="13">
        <v>180</v>
      </c>
      <c r="J18" s="13">
        <v>65295</v>
      </c>
      <c r="K18" s="13">
        <v>0</v>
      </c>
      <c r="L18" s="13">
        <v>724162</v>
      </c>
      <c r="M18" s="13">
        <v>44593620</v>
      </c>
      <c r="N18" s="13">
        <v>3</v>
      </c>
      <c r="O18" s="13">
        <v>295</v>
      </c>
      <c r="P18" s="13">
        <v>18417</v>
      </c>
      <c r="Q18" s="13">
        <v>1941700</v>
      </c>
    </row>
    <row r="19" spans="1:17" ht="20.25" customHeight="1">
      <c r="A19" s="74" t="s">
        <v>90</v>
      </c>
      <c r="B19" s="74"/>
      <c r="C19" s="78"/>
      <c r="D19" s="13">
        <v>185</v>
      </c>
      <c r="E19" s="13">
        <v>65354</v>
      </c>
      <c r="F19" s="13">
        <v>281</v>
      </c>
      <c r="G19" s="13">
        <v>759445</v>
      </c>
      <c r="H19" s="13">
        <v>47682260</v>
      </c>
      <c r="I19" s="13">
        <v>182</v>
      </c>
      <c r="J19" s="13">
        <v>65354</v>
      </c>
      <c r="K19" s="13">
        <v>0</v>
      </c>
      <c r="L19" s="13">
        <v>741034</v>
      </c>
      <c r="M19" s="13">
        <v>46410360</v>
      </c>
      <c r="N19" s="13">
        <v>3</v>
      </c>
      <c r="O19" s="13">
        <v>281</v>
      </c>
      <c r="P19" s="13">
        <v>18411</v>
      </c>
      <c r="Q19" s="13">
        <v>1271900</v>
      </c>
    </row>
    <row r="20" spans="1:17" ht="20.25" customHeight="1">
      <c r="A20" s="53"/>
      <c r="B20" s="53"/>
      <c r="C20" s="5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customHeight="1">
      <c r="A21" s="53"/>
      <c r="B21" s="53"/>
      <c r="C21" s="5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customHeight="1">
      <c r="A22" s="53"/>
      <c r="B22" s="53"/>
      <c r="C22" s="5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25" customHeight="1">
      <c r="A23" s="53"/>
      <c r="B23" s="53"/>
      <c r="C23" s="5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17" customFormat="1" ht="20.25" customHeight="1">
      <c r="A24" s="102"/>
      <c r="B24" s="102"/>
      <c r="C24" s="103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7" customFormat="1" ht="16.5" customHeight="1">
      <c r="A25" s="19"/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6.5" customHeight="1">
      <c r="A26" s="24"/>
      <c r="B26" s="23"/>
      <c r="C26" s="3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6.5" customHeight="1">
      <c r="A27" s="22"/>
      <c r="B27" s="23"/>
      <c r="C27" s="3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6.5" customHeight="1">
      <c r="A28" s="25"/>
      <c r="B28" s="26"/>
      <c r="C28" s="3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6.5" customHeight="1">
      <c r="A29" s="25"/>
      <c r="B29" s="26"/>
      <c r="C29" s="3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6.5" customHeight="1">
      <c r="A30" s="25"/>
      <c r="B30" s="26"/>
      <c r="C30" s="3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6.5" customHeight="1">
      <c r="A31" s="25"/>
      <c r="B31" s="26"/>
      <c r="C31" s="3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6.5" customHeight="1">
      <c r="A32" s="25"/>
      <c r="B32" s="26"/>
      <c r="C32" s="3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6.5" customHeight="1">
      <c r="A33" s="25"/>
      <c r="B33" s="26"/>
      <c r="C33" s="3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6.5" customHeight="1">
      <c r="A34" s="25"/>
      <c r="B34" s="26"/>
      <c r="C34" s="3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6.5" customHeight="1">
      <c r="A35" s="25"/>
      <c r="B35" s="26"/>
      <c r="C35" s="3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6.5" customHeight="1">
      <c r="A36" s="25"/>
      <c r="B36" s="26"/>
      <c r="C36" s="3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6.5" customHeight="1">
      <c r="A37" s="25"/>
      <c r="B37" s="26"/>
      <c r="C37" s="3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6.5" customHeight="1">
      <c r="A38" s="25"/>
      <c r="B38" s="26"/>
      <c r="C38" s="3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6.5" customHeight="1">
      <c r="A39" s="25"/>
      <c r="B39" s="26"/>
      <c r="C39" s="3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7.25" customHeight="1">
      <c r="A40" s="25"/>
      <c r="B40" s="26"/>
      <c r="C40" s="3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" customHeight="1">
      <c r="A41" s="29"/>
      <c r="B41" s="1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1.25" customHeight="1" thickBot="1">
      <c r="A42" s="30"/>
      <c r="B42" s="28"/>
      <c r="C42" s="3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s="11" customFormat="1" ht="13.5" customHeight="1">
      <c r="A43" s="36" t="s">
        <v>93</v>
      </c>
      <c r="B43" s="2"/>
      <c r="C43" s="12"/>
      <c r="D43" s="2"/>
      <c r="E43" s="2"/>
      <c r="F43" s="2"/>
      <c r="G43" s="2"/>
      <c r="H43" s="2"/>
      <c r="I43" s="55" t="s">
        <v>94</v>
      </c>
      <c r="K43" s="2"/>
      <c r="L43" s="2"/>
      <c r="M43" s="2"/>
      <c r="N43" s="2"/>
      <c r="O43" s="2"/>
      <c r="P43" s="2"/>
      <c r="Q43" s="2"/>
    </row>
    <row r="44" spans="1:17" s="11" customFormat="1" ht="13.5" customHeight="1">
      <c r="A44" s="1"/>
      <c r="B44" s="2"/>
      <c r="C44" s="12"/>
      <c r="D44" s="2"/>
      <c r="E44" s="2"/>
      <c r="F44" s="2"/>
      <c r="G44" s="2"/>
      <c r="H44" s="2"/>
      <c r="I44" s="18"/>
      <c r="K44" s="2"/>
      <c r="L44" s="2"/>
      <c r="M44" s="2"/>
      <c r="N44" s="2"/>
      <c r="O44" s="2"/>
      <c r="P44" s="2"/>
      <c r="Q44" s="2"/>
    </row>
    <row r="45" spans="1:17" s="11" customFormat="1" ht="13.5" customHeight="1">
      <c r="A45" s="1"/>
      <c r="B45" s="2"/>
      <c r="C45" s="12"/>
      <c r="D45" s="2"/>
      <c r="E45" s="2"/>
      <c r="F45" s="2"/>
      <c r="G45" s="2"/>
      <c r="H45" s="2"/>
      <c r="I45" s="18"/>
      <c r="K45" s="2"/>
      <c r="L45" s="2"/>
      <c r="M45" s="2"/>
      <c r="N45" s="2"/>
      <c r="O45" s="2"/>
      <c r="P45" s="2"/>
      <c r="Q45" s="2"/>
    </row>
    <row r="46" spans="1:17" s="11" customFormat="1" ht="13.5" customHeight="1">
      <c r="A46" s="1"/>
      <c r="B46" s="2"/>
      <c r="C46" s="12"/>
      <c r="D46" s="2"/>
      <c r="E46" s="2"/>
      <c r="F46" s="2"/>
      <c r="G46" s="2"/>
      <c r="H46" s="2"/>
      <c r="I46" s="18"/>
      <c r="K46" s="2"/>
      <c r="L46" s="2"/>
      <c r="M46" s="2"/>
      <c r="N46" s="2"/>
      <c r="O46" s="2"/>
      <c r="P46" s="2"/>
      <c r="Q46" s="2"/>
    </row>
    <row r="47" spans="1:17" s="11" customFormat="1" ht="13.5" customHeight="1">
      <c r="A47" s="1"/>
      <c r="B47" s="2"/>
      <c r="C47" s="12"/>
      <c r="D47" s="2"/>
      <c r="E47" s="2"/>
      <c r="F47" s="2"/>
      <c r="G47" s="2"/>
      <c r="H47" s="2"/>
      <c r="I47" s="18"/>
      <c r="K47" s="2"/>
      <c r="L47" s="2"/>
      <c r="M47" s="2"/>
      <c r="N47" s="2"/>
      <c r="O47" s="2"/>
      <c r="P47" s="2"/>
      <c r="Q47" s="2"/>
    </row>
    <row r="48" spans="1:17" s="11" customFormat="1" ht="13.5" customHeight="1">
      <c r="A48" s="1"/>
      <c r="B48" s="2"/>
      <c r="C48" s="12"/>
      <c r="D48" s="2"/>
      <c r="E48" s="2"/>
      <c r="F48" s="2"/>
      <c r="G48" s="2"/>
      <c r="H48" s="2"/>
      <c r="I48" s="18"/>
      <c r="K48" s="2"/>
      <c r="L48" s="2"/>
      <c r="M48" s="2"/>
      <c r="N48" s="2"/>
      <c r="O48" s="2"/>
      <c r="P48" s="2"/>
      <c r="Q48" s="2"/>
    </row>
    <row r="49" spans="1:17" s="11" customFormat="1" ht="13.5" customHeight="1">
      <c r="A49" s="1"/>
      <c r="B49" s="2"/>
      <c r="C49" s="12"/>
      <c r="D49" s="2"/>
      <c r="E49" s="2"/>
      <c r="F49" s="2"/>
      <c r="G49" s="2"/>
      <c r="H49" s="2"/>
      <c r="I49" s="18"/>
      <c r="K49" s="2"/>
      <c r="L49" s="2"/>
      <c r="M49" s="2"/>
      <c r="N49" s="2"/>
      <c r="O49" s="2"/>
      <c r="P49" s="2"/>
      <c r="Q49" s="2"/>
    </row>
    <row r="50" spans="1:17" s="11" customFormat="1" ht="13.5" customHeight="1">
      <c r="A50" s="1"/>
      <c r="B50" s="2"/>
      <c r="C50" s="12"/>
      <c r="D50" s="2"/>
      <c r="E50" s="2"/>
      <c r="F50" s="2"/>
      <c r="G50" s="2"/>
      <c r="H50" s="2"/>
      <c r="I50" s="18"/>
      <c r="K50" s="2"/>
      <c r="L50" s="2"/>
      <c r="M50" s="2"/>
      <c r="N50" s="2"/>
      <c r="O50" s="2"/>
      <c r="P50" s="2"/>
      <c r="Q50" s="2"/>
    </row>
    <row r="51" spans="1:17" s="11" customFormat="1" ht="18" customHeight="1">
      <c r="A51" s="14" t="s">
        <v>197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5" t="s">
        <v>198</v>
      </c>
    </row>
    <row r="52" spans="1:34" s="34" customFormat="1" ht="23.25" customHeight="1">
      <c r="A52" s="112" t="s">
        <v>26</v>
      </c>
      <c r="B52" s="112"/>
      <c r="C52" s="112"/>
      <c r="D52" s="112"/>
      <c r="E52" s="112"/>
      <c r="F52" s="112"/>
      <c r="G52" s="112"/>
      <c r="H52" s="112"/>
      <c r="I52" s="113" t="s">
        <v>77</v>
      </c>
      <c r="J52" s="113"/>
      <c r="K52" s="113"/>
      <c r="L52" s="113"/>
      <c r="M52" s="113"/>
      <c r="N52" s="113"/>
      <c r="O52" s="113"/>
      <c r="P52" s="113"/>
      <c r="Q52" s="113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17" ht="18" customHeight="1">
      <c r="A53" s="3"/>
      <c r="D53" s="5"/>
      <c r="E53" s="5"/>
      <c r="F53" s="5"/>
      <c r="G53" s="5"/>
      <c r="H53" s="6"/>
      <c r="I53" s="7"/>
      <c r="J53" s="7"/>
      <c r="K53" s="8"/>
      <c r="L53" s="8"/>
      <c r="M53" s="8"/>
      <c r="N53" s="8"/>
      <c r="O53" s="8"/>
      <c r="P53" s="8"/>
      <c r="Q53" s="8"/>
    </row>
    <row r="54" spans="3:17" ht="10.5" customHeight="1" thickBo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34" s="45" customFormat="1" ht="21" customHeight="1">
      <c r="A55" s="104" t="s">
        <v>28</v>
      </c>
      <c r="B55" s="109"/>
      <c r="C55" s="110"/>
      <c r="D55" s="62" t="s">
        <v>29</v>
      </c>
      <c r="E55" s="92"/>
      <c r="F55" s="92"/>
      <c r="G55" s="92"/>
      <c r="H55" s="93"/>
      <c r="I55" s="63" t="s">
        <v>30</v>
      </c>
      <c r="J55" s="92"/>
      <c r="K55" s="92"/>
      <c r="L55" s="92"/>
      <c r="M55" s="93"/>
      <c r="N55" s="10" t="s">
        <v>31</v>
      </c>
      <c r="O55" s="43"/>
      <c r="P55" s="43"/>
      <c r="Q55" s="43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34" s="45" customFormat="1" ht="27" customHeight="1">
      <c r="A56" s="65"/>
      <c r="B56" s="65"/>
      <c r="C56" s="98"/>
      <c r="D56" s="85" t="s">
        <v>32</v>
      </c>
      <c r="E56" s="61" t="s">
        <v>33</v>
      </c>
      <c r="F56" s="91"/>
      <c r="G56" s="85" t="s">
        <v>34</v>
      </c>
      <c r="H56" s="85" t="s">
        <v>35</v>
      </c>
      <c r="I56" s="97" t="s">
        <v>32</v>
      </c>
      <c r="J56" s="61" t="s">
        <v>33</v>
      </c>
      <c r="K56" s="91"/>
      <c r="L56" s="85" t="s">
        <v>34</v>
      </c>
      <c r="M56" s="85" t="s">
        <v>35</v>
      </c>
      <c r="N56" s="85" t="s">
        <v>32</v>
      </c>
      <c r="O56" s="85" t="s">
        <v>36</v>
      </c>
      <c r="P56" s="85" t="s">
        <v>34</v>
      </c>
      <c r="Q56" s="88" t="s">
        <v>35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34" s="45" customFormat="1" ht="19.5" customHeight="1">
      <c r="A57" s="65"/>
      <c r="B57" s="65"/>
      <c r="C57" s="98"/>
      <c r="D57" s="86"/>
      <c r="E57" s="85" t="s">
        <v>37</v>
      </c>
      <c r="F57" s="85" t="s">
        <v>38</v>
      </c>
      <c r="G57" s="86"/>
      <c r="H57" s="86"/>
      <c r="I57" s="98"/>
      <c r="J57" s="85" t="s">
        <v>37</v>
      </c>
      <c r="K57" s="85" t="s">
        <v>38</v>
      </c>
      <c r="L57" s="86"/>
      <c r="M57" s="86"/>
      <c r="N57" s="86"/>
      <c r="O57" s="86"/>
      <c r="P57" s="86"/>
      <c r="Q57" s="59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34" s="45" customFormat="1" ht="25.5" customHeight="1">
      <c r="A58" s="111"/>
      <c r="B58" s="111"/>
      <c r="C58" s="99"/>
      <c r="D58" s="87"/>
      <c r="E58" s="87"/>
      <c r="F58" s="87"/>
      <c r="G58" s="87"/>
      <c r="H58" s="87"/>
      <c r="I58" s="99"/>
      <c r="J58" s="87"/>
      <c r="K58" s="87"/>
      <c r="L58" s="87"/>
      <c r="M58" s="87"/>
      <c r="N58" s="87"/>
      <c r="O58" s="87"/>
      <c r="P58" s="87"/>
      <c r="Q58" s="60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34" s="45" customFormat="1" ht="16.5" customHeight="1">
      <c r="A59" s="100" t="s">
        <v>91</v>
      </c>
      <c r="B59" s="100"/>
      <c r="C59" s="101"/>
      <c r="D59" s="13">
        <v>181</v>
      </c>
      <c r="E59" s="13">
        <v>63219</v>
      </c>
      <c r="F59" s="13">
        <v>281</v>
      </c>
      <c r="G59" s="13">
        <v>764551</v>
      </c>
      <c r="H59" s="13">
        <v>48303320</v>
      </c>
      <c r="I59" s="13">
        <v>178</v>
      </c>
      <c r="J59" s="13">
        <v>63219</v>
      </c>
      <c r="K59" s="13">
        <v>0</v>
      </c>
      <c r="L59" s="13">
        <v>746140</v>
      </c>
      <c r="M59" s="13">
        <v>47031420</v>
      </c>
      <c r="N59" s="13">
        <v>3</v>
      </c>
      <c r="O59" s="13">
        <v>281</v>
      </c>
      <c r="P59" s="13">
        <v>18411</v>
      </c>
      <c r="Q59" s="13">
        <v>1271900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34" s="45" customFormat="1" ht="15.75" customHeight="1">
      <c r="A60" s="74" t="s">
        <v>92</v>
      </c>
      <c r="B60" s="74"/>
      <c r="C60" s="78"/>
      <c r="D60" s="13">
        <v>172</v>
      </c>
      <c r="E60" s="13">
        <v>61263</v>
      </c>
      <c r="F60" s="13">
        <v>279</v>
      </c>
      <c r="G60" s="13">
        <v>764030</v>
      </c>
      <c r="H60" s="13">
        <v>48569184</v>
      </c>
      <c r="I60" s="13">
        <v>169</v>
      </c>
      <c r="J60" s="13">
        <v>61263</v>
      </c>
      <c r="K60" s="13">
        <v>0</v>
      </c>
      <c r="L60" s="13">
        <v>745641</v>
      </c>
      <c r="M60" s="13">
        <v>47299484</v>
      </c>
      <c r="N60" s="13">
        <v>3</v>
      </c>
      <c r="O60" s="13">
        <v>279</v>
      </c>
      <c r="P60" s="13">
        <v>18389</v>
      </c>
      <c r="Q60" s="13">
        <v>1269700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s="45" customFormat="1" ht="17.25" customHeight="1">
      <c r="A61" s="74" t="s">
        <v>96</v>
      </c>
      <c r="B61" s="74"/>
      <c r="C61" s="78"/>
      <c r="D61" s="13">
        <v>164</v>
      </c>
      <c r="E61" s="13">
        <v>58860</v>
      </c>
      <c r="F61" s="13">
        <v>271</v>
      </c>
      <c r="G61" s="13">
        <v>790948</v>
      </c>
      <c r="H61" s="13">
        <v>49017644</v>
      </c>
      <c r="I61" s="13">
        <v>161</v>
      </c>
      <c r="J61" s="13">
        <v>58860</v>
      </c>
      <c r="K61" s="13">
        <v>0</v>
      </c>
      <c r="L61" s="13">
        <v>772559</v>
      </c>
      <c r="M61" s="13">
        <v>47747944</v>
      </c>
      <c r="N61" s="13">
        <v>3</v>
      </c>
      <c r="O61" s="13">
        <v>271</v>
      </c>
      <c r="P61" s="13">
        <v>18389</v>
      </c>
      <c r="Q61" s="13">
        <v>1269700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s="45" customFormat="1" ht="15" customHeight="1">
      <c r="A62" s="80" t="s">
        <v>100</v>
      </c>
      <c r="B62" s="81"/>
      <c r="C62" s="82"/>
      <c r="D62" s="13">
        <v>160</v>
      </c>
      <c r="E62" s="13">
        <v>56331</v>
      </c>
      <c r="F62" s="13">
        <v>271</v>
      </c>
      <c r="G62" s="57" t="s">
        <v>97</v>
      </c>
      <c r="H62" s="13">
        <v>48254534</v>
      </c>
      <c r="I62" s="13">
        <v>157</v>
      </c>
      <c r="J62" s="13">
        <v>56331</v>
      </c>
      <c r="K62" s="13">
        <v>0</v>
      </c>
      <c r="L62" s="57" t="s">
        <v>97</v>
      </c>
      <c r="M62" s="13">
        <v>47284834</v>
      </c>
      <c r="N62" s="13">
        <v>3</v>
      </c>
      <c r="O62" s="13">
        <v>271</v>
      </c>
      <c r="P62" s="57" t="s">
        <v>97</v>
      </c>
      <c r="Q62" s="13">
        <v>969700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s="45" customFormat="1" ht="15" customHeight="1">
      <c r="A63" s="80" t="s">
        <v>99</v>
      </c>
      <c r="B63" s="81"/>
      <c r="C63" s="82"/>
      <c r="D63" s="13">
        <v>158</v>
      </c>
      <c r="E63" s="13">
        <v>52530</v>
      </c>
      <c r="F63" s="13">
        <v>259</v>
      </c>
      <c r="G63" s="57" t="s">
        <v>97</v>
      </c>
      <c r="H63" s="13">
        <v>66961359</v>
      </c>
      <c r="I63" s="13">
        <v>155</v>
      </c>
      <c r="J63" s="13">
        <v>52530</v>
      </c>
      <c r="K63" s="13">
        <v>0</v>
      </c>
      <c r="L63" s="57" t="s">
        <v>97</v>
      </c>
      <c r="M63" s="13">
        <v>65693959</v>
      </c>
      <c r="N63" s="13">
        <v>3</v>
      </c>
      <c r="O63" s="13">
        <v>259</v>
      </c>
      <c r="P63" s="57" t="s">
        <v>97</v>
      </c>
      <c r="Q63" s="13">
        <v>1267400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s="45" customFormat="1" ht="15.75" customHeight="1">
      <c r="A64" s="80" t="s">
        <v>199</v>
      </c>
      <c r="B64" s="83"/>
      <c r="C64" s="84"/>
      <c r="D64" s="13">
        <v>154</v>
      </c>
      <c r="E64" s="13">
        <v>48072</v>
      </c>
      <c r="F64" s="13">
        <v>246</v>
      </c>
      <c r="G64" s="57" t="s">
        <v>97</v>
      </c>
      <c r="H64" s="13">
        <v>66868052</v>
      </c>
      <c r="I64" s="13">
        <v>151</v>
      </c>
      <c r="J64" s="13">
        <v>48072</v>
      </c>
      <c r="K64" s="13">
        <v>0</v>
      </c>
      <c r="L64" s="57" t="s">
        <v>97</v>
      </c>
      <c r="M64" s="13">
        <v>65629342</v>
      </c>
      <c r="N64" s="13">
        <v>3</v>
      </c>
      <c r="O64" s="13">
        <v>246</v>
      </c>
      <c r="P64" s="57" t="s">
        <v>97</v>
      </c>
      <c r="Q64" s="13">
        <v>1238710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1:17" ht="4.5" customHeight="1">
      <c r="A65" s="71"/>
      <c r="B65" s="71"/>
      <c r="C65" s="7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 customHeight="1">
      <c r="A66" s="80" t="s">
        <v>200</v>
      </c>
      <c r="B66" s="81"/>
      <c r="C66" s="82"/>
      <c r="D66" s="13">
        <f>IF(SUM(I66,N66)=SUM(D70,D75,D84,D90:D96),SUM(I66,N66),"error")</f>
        <v>141</v>
      </c>
      <c r="E66" s="13">
        <f>IF(SUM(E70,E75,E84,E90:E96)=J66,J66,"error")</f>
        <v>46552</v>
      </c>
      <c r="F66" s="13">
        <f>IF(SUM(K66,O66)=SUM(F70,F75,F84,F90:F96),SUM(K66,O66),"error")</f>
        <v>102</v>
      </c>
      <c r="G66" s="57" t="s">
        <v>97</v>
      </c>
      <c r="H66" s="13">
        <f>IF(SUM(M66,Q66)=SUM(H70,H75,H84,H90:H96),SUM(M66,Q66),"error")</f>
        <v>63750837</v>
      </c>
      <c r="I66" s="13">
        <f aca="true" t="shared" si="4" ref="I66:Q66">SUM(I70,I75,I84,I90:I96)</f>
        <v>140</v>
      </c>
      <c r="J66" s="13">
        <f t="shared" si="4"/>
        <v>46552</v>
      </c>
      <c r="K66" s="13">
        <f>SUM(K70,K75,K84,K90:K96)</f>
        <v>0</v>
      </c>
      <c r="L66" s="57" t="s">
        <v>97</v>
      </c>
      <c r="M66" s="13">
        <f t="shared" si="4"/>
        <v>63650627</v>
      </c>
      <c r="N66" s="13">
        <f t="shared" si="4"/>
        <v>1</v>
      </c>
      <c r="O66" s="13">
        <f t="shared" si="4"/>
        <v>102</v>
      </c>
      <c r="P66" s="57" t="s">
        <v>97</v>
      </c>
      <c r="Q66" s="13">
        <f t="shared" si="4"/>
        <v>100210</v>
      </c>
    </row>
    <row r="67" spans="1:17" ht="4.5" customHeight="1">
      <c r="A67" s="71"/>
      <c r="B67" s="71"/>
      <c r="C67" s="7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34" ht="15" customHeight="1">
      <c r="A68" s="74" t="s">
        <v>39</v>
      </c>
      <c r="B68" s="71"/>
      <c r="C68" s="46" t="s">
        <v>40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5" customHeight="1">
      <c r="A69" s="71" t="s">
        <v>41</v>
      </c>
      <c r="B69" s="71"/>
      <c r="C69" s="46" t="s">
        <v>42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4.25" customHeight="1">
      <c r="A70" s="72" t="s">
        <v>43</v>
      </c>
      <c r="B70" s="73"/>
      <c r="C70" s="47" t="s">
        <v>44</v>
      </c>
      <c r="D70" s="16">
        <f>SUM(D71:D73)</f>
        <v>11</v>
      </c>
      <c r="E70" s="16">
        <f>IF(SUM(E71:E73)=(J70),SUM(E71:E73),"error")</f>
        <v>8049</v>
      </c>
      <c r="F70" s="16">
        <f>IF(SUM(F71:F73)=(K70),SUM(F71:F73),"error")</f>
        <v>0</v>
      </c>
      <c r="G70" s="58" t="s">
        <v>98</v>
      </c>
      <c r="H70" s="16">
        <f>IF(SUM(H71:H73)=SUM(M70,Q70),SUM(H71:H73),"error")</f>
        <v>42160191</v>
      </c>
      <c r="I70" s="16">
        <f aca="true" t="shared" si="5" ref="I70:Q70">SUM(I71:I73)</f>
        <v>11</v>
      </c>
      <c r="J70" s="16">
        <f t="shared" si="5"/>
        <v>8049</v>
      </c>
      <c r="K70" s="16">
        <f t="shared" si="5"/>
        <v>0</v>
      </c>
      <c r="L70" s="58" t="s">
        <v>98</v>
      </c>
      <c r="M70" s="16">
        <f t="shared" si="5"/>
        <v>42160191</v>
      </c>
      <c r="N70" s="16">
        <f t="shared" si="5"/>
        <v>0</v>
      </c>
      <c r="O70" s="16">
        <f t="shared" si="5"/>
        <v>0</v>
      </c>
      <c r="P70" s="58" t="s">
        <v>98</v>
      </c>
      <c r="Q70" s="16">
        <f t="shared" si="5"/>
        <v>0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3.5" customHeight="1">
      <c r="A71" s="66" t="s">
        <v>20</v>
      </c>
      <c r="B71" s="67"/>
      <c r="C71" s="48" t="s">
        <v>80</v>
      </c>
      <c r="D71" s="13">
        <f>SUM(N71,I71)</f>
        <v>6</v>
      </c>
      <c r="E71" s="13">
        <f aca="true" t="shared" si="6" ref="E71:H73">SUM(J71,N71)</f>
        <v>4199</v>
      </c>
      <c r="F71" s="13">
        <f t="shared" si="6"/>
        <v>0</v>
      </c>
      <c r="G71" s="57" t="s">
        <v>97</v>
      </c>
      <c r="H71" s="13">
        <f t="shared" si="6"/>
        <v>18910120</v>
      </c>
      <c r="I71" s="13">
        <v>6</v>
      </c>
      <c r="J71" s="13">
        <v>4199</v>
      </c>
      <c r="K71" s="13">
        <v>0</v>
      </c>
      <c r="L71" s="57" t="s">
        <v>97</v>
      </c>
      <c r="M71" s="13">
        <v>18910120</v>
      </c>
      <c r="N71" s="13">
        <v>0</v>
      </c>
      <c r="O71" s="13">
        <v>0</v>
      </c>
      <c r="P71" s="57" t="s">
        <v>97</v>
      </c>
      <c r="Q71" s="13">
        <v>0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3.5" customHeight="1">
      <c r="A72" s="75" t="s">
        <v>45</v>
      </c>
      <c r="B72" s="76"/>
      <c r="C72" s="56" t="s">
        <v>95</v>
      </c>
      <c r="D72" s="13">
        <f>SUM(N72,I72)</f>
        <v>5</v>
      </c>
      <c r="E72" s="13">
        <f t="shared" si="6"/>
        <v>3850</v>
      </c>
      <c r="F72" s="13">
        <f t="shared" si="6"/>
        <v>0</v>
      </c>
      <c r="G72" s="57" t="s">
        <v>97</v>
      </c>
      <c r="H72" s="13">
        <f t="shared" si="6"/>
        <v>23250071</v>
      </c>
      <c r="I72" s="13">
        <v>5</v>
      </c>
      <c r="J72" s="13">
        <v>3850</v>
      </c>
      <c r="K72" s="13">
        <v>0</v>
      </c>
      <c r="L72" s="57" t="s">
        <v>97</v>
      </c>
      <c r="M72" s="13">
        <v>23250071</v>
      </c>
      <c r="N72" s="13">
        <v>0</v>
      </c>
      <c r="O72" s="13">
        <v>0</v>
      </c>
      <c r="P72" s="57" t="s">
        <v>97</v>
      </c>
      <c r="Q72" s="13">
        <v>0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3.5" customHeight="1">
      <c r="A73" s="77" t="s">
        <v>46</v>
      </c>
      <c r="B73" s="70"/>
      <c r="C73" s="49" t="s">
        <v>81</v>
      </c>
      <c r="D73" s="13">
        <f>SUM(N73,I73)</f>
        <v>0</v>
      </c>
      <c r="E73" s="13">
        <f>SUM(J73)</f>
        <v>0</v>
      </c>
      <c r="F73" s="13">
        <f t="shared" si="6"/>
        <v>0</v>
      </c>
      <c r="G73" s="57" t="s">
        <v>97</v>
      </c>
      <c r="H73" s="13">
        <f t="shared" si="6"/>
        <v>0</v>
      </c>
      <c r="I73" s="13">
        <v>0</v>
      </c>
      <c r="J73" s="13">
        <v>0</v>
      </c>
      <c r="K73" s="13">
        <v>0</v>
      </c>
      <c r="L73" s="57" t="s">
        <v>97</v>
      </c>
      <c r="M73" s="13">
        <v>0</v>
      </c>
      <c r="N73" s="13">
        <v>0</v>
      </c>
      <c r="O73" s="13">
        <v>0</v>
      </c>
      <c r="P73" s="57" t="s">
        <v>97</v>
      </c>
      <c r="Q73" s="13">
        <v>0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5" customHeight="1">
      <c r="A74" s="70" t="s">
        <v>47</v>
      </c>
      <c r="B74" s="70"/>
      <c r="C74" s="49" t="s">
        <v>82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4.25" customHeight="1">
      <c r="A75" s="72" t="s">
        <v>48</v>
      </c>
      <c r="B75" s="73"/>
      <c r="C75" s="47" t="s">
        <v>49</v>
      </c>
      <c r="D75" s="16">
        <f>SUM(D76:D82)</f>
        <v>17</v>
      </c>
      <c r="E75" s="16">
        <f>IF(SUM(E76:E82)=(J75),SUM(E76:E82),"error")</f>
        <v>1209</v>
      </c>
      <c r="F75" s="16">
        <f>IF(SUM(F76:F82)=SUM(K75,O75),SUM(F76:F82),"error")</f>
        <v>0</v>
      </c>
      <c r="G75" s="58" t="s">
        <v>98</v>
      </c>
      <c r="H75" s="16">
        <f>IF(SUM(H76:H82)=(M75),SUM(H76:H82),"error")</f>
        <v>13101000</v>
      </c>
      <c r="I75" s="16">
        <f>SUM(I76:I82)</f>
        <v>17</v>
      </c>
      <c r="J75" s="16">
        <f>SUM(J76:J82)</f>
        <v>1209</v>
      </c>
      <c r="K75" s="16">
        <f aca="true" t="shared" si="7" ref="K75:Q75">SUM(K76:K81)</f>
        <v>0</v>
      </c>
      <c r="L75" s="58" t="s">
        <v>98</v>
      </c>
      <c r="M75" s="16">
        <f>SUM(M76:M82)</f>
        <v>13101000</v>
      </c>
      <c r="N75" s="16">
        <f t="shared" si="7"/>
        <v>0</v>
      </c>
      <c r="O75" s="16">
        <f t="shared" si="7"/>
        <v>0</v>
      </c>
      <c r="P75" s="58" t="s">
        <v>98</v>
      </c>
      <c r="Q75" s="16">
        <f t="shared" si="7"/>
        <v>0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3.5" customHeight="1">
      <c r="A76" s="66" t="s">
        <v>50</v>
      </c>
      <c r="B76" s="67"/>
      <c r="C76" s="49" t="s">
        <v>83</v>
      </c>
      <c r="D76" s="13">
        <f aca="true" t="shared" si="8" ref="D76:D82">SUM(I76,N76)</f>
        <v>1</v>
      </c>
      <c r="E76" s="13">
        <f aca="true" t="shared" si="9" ref="E76:E82">SUM(J76)</f>
        <v>48</v>
      </c>
      <c r="F76" s="13">
        <f aca="true" t="shared" si="10" ref="F76:H82">SUM(K76,O76)</f>
        <v>0</v>
      </c>
      <c r="G76" s="57" t="s">
        <v>97</v>
      </c>
      <c r="H76" s="13">
        <f t="shared" si="10"/>
        <v>1781000</v>
      </c>
      <c r="I76" s="13">
        <v>1</v>
      </c>
      <c r="J76" s="13">
        <v>48</v>
      </c>
      <c r="K76" s="13">
        <v>0</v>
      </c>
      <c r="L76" s="57" t="s">
        <v>97</v>
      </c>
      <c r="M76" s="13">
        <v>1781000</v>
      </c>
      <c r="N76" s="13">
        <v>0</v>
      </c>
      <c r="O76" s="13">
        <v>0</v>
      </c>
      <c r="P76" s="57" t="s">
        <v>97</v>
      </c>
      <c r="Q76" s="13">
        <v>0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3.5" customHeight="1">
      <c r="A77" s="66" t="s">
        <v>51</v>
      </c>
      <c r="B77" s="67"/>
      <c r="C77" s="48" t="s">
        <v>84</v>
      </c>
      <c r="D77" s="13">
        <f t="shared" si="8"/>
        <v>0</v>
      </c>
      <c r="E77" s="13">
        <f t="shared" si="9"/>
        <v>0</v>
      </c>
      <c r="F77" s="13">
        <f t="shared" si="10"/>
        <v>0</v>
      </c>
      <c r="G77" s="57" t="s">
        <v>97</v>
      </c>
      <c r="H77" s="13">
        <f t="shared" si="10"/>
        <v>0</v>
      </c>
      <c r="I77" s="13">
        <v>0</v>
      </c>
      <c r="J77" s="13">
        <v>0</v>
      </c>
      <c r="K77" s="13">
        <v>0</v>
      </c>
      <c r="L77" s="57" t="s">
        <v>97</v>
      </c>
      <c r="M77" s="13">
        <v>0</v>
      </c>
      <c r="N77" s="13">
        <v>0</v>
      </c>
      <c r="O77" s="13">
        <v>0</v>
      </c>
      <c r="P77" s="57" t="s">
        <v>97</v>
      </c>
      <c r="Q77" s="13">
        <v>0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3.5" customHeight="1">
      <c r="A78" s="66" t="s">
        <v>52</v>
      </c>
      <c r="B78" s="67"/>
      <c r="C78" s="49" t="s">
        <v>85</v>
      </c>
      <c r="D78" s="13">
        <f t="shared" si="8"/>
        <v>0</v>
      </c>
      <c r="E78" s="13">
        <f t="shared" si="9"/>
        <v>0</v>
      </c>
      <c r="F78" s="13">
        <f t="shared" si="10"/>
        <v>0</v>
      </c>
      <c r="G78" s="57" t="s">
        <v>97</v>
      </c>
      <c r="H78" s="13">
        <f t="shared" si="10"/>
        <v>0</v>
      </c>
      <c r="I78" s="13">
        <v>0</v>
      </c>
      <c r="J78" s="13">
        <v>0</v>
      </c>
      <c r="K78" s="13">
        <v>0</v>
      </c>
      <c r="L78" s="57" t="s">
        <v>97</v>
      </c>
      <c r="M78" s="13">
        <v>0</v>
      </c>
      <c r="N78" s="13">
        <v>0</v>
      </c>
      <c r="O78" s="13">
        <v>0</v>
      </c>
      <c r="P78" s="57" t="s">
        <v>97</v>
      </c>
      <c r="Q78" s="13">
        <v>0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3.5" customHeight="1">
      <c r="A79" s="66" t="s">
        <v>53</v>
      </c>
      <c r="B79" s="67"/>
      <c r="C79" s="49" t="s">
        <v>86</v>
      </c>
      <c r="D79" s="13">
        <f t="shared" si="8"/>
        <v>0</v>
      </c>
      <c r="E79" s="13">
        <f t="shared" si="9"/>
        <v>0</v>
      </c>
      <c r="F79" s="13">
        <f t="shared" si="10"/>
        <v>0</v>
      </c>
      <c r="G79" s="57" t="s">
        <v>97</v>
      </c>
      <c r="H79" s="13">
        <f t="shared" si="10"/>
        <v>0</v>
      </c>
      <c r="I79" s="13">
        <v>0</v>
      </c>
      <c r="J79" s="13">
        <v>0</v>
      </c>
      <c r="K79" s="13">
        <v>0</v>
      </c>
      <c r="L79" s="57" t="s">
        <v>97</v>
      </c>
      <c r="M79" s="13">
        <v>0</v>
      </c>
      <c r="N79" s="13">
        <v>0</v>
      </c>
      <c r="O79" s="13">
        <v>0</v>
      </c>
      <c r="P79" s="57" t="s">
        <v>97</v>
      </c>
      <c r="Q79" s="13">
        <v>0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3.5" customHeight="1">
      <c r="A80" s="66" t="s">
        <v>54</v>
      </c>
      <c r="B80" s="67"/>
      <c r="C80" s="49" t="s">
        <v>78</v>
      </c>
      <c r="D80" s="13">
        <f t="shared" si="8"/>
        <v>0</v>
      </c>
      <c r="E80" s="13">
        <f t="shared" si="9"/>
        <v>0</v>
      </c>
      <c r="F80" s="13">
        <f t="shared" si="10"/>
        <v>0</v>
      </c>
      <c r="G80" s="57" t="s">
        <v>97</v>
      </c>
      <c r="H80" s="13">
        <f t="shared" si="10"/>
        <v>0</v>
      </c>
      <c r="I80" s="13">
        <v>0</v>
      </c>
      <c r="J80" s="13">
        <v>0</v>
      </c>
      <c r="K80" s="13">
        <v>0</v>
      </c>
      <c r="L80" s="57" t="s">
        <v>97</v>
      </c>
      <c r="M80" s="13">
        <v>0</v>
      </c>
      <c r="N80" s="13">
        <v>0</v>
      </c>
      <c r="O80" s="13">
        <v>0</v>
      </c>
      <c r="P80" s="57" t="s">
        <v>97</v>
      </c>
      <c r="Q80" s="13">
        <v>0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3.5" customHeight="1">
      <c r="A81" s="66" t="s">
        <v>55</v>
      </c>
      <c r="B81" s="67"/>
      <c r="C81" s="48" t="s">
        <v>87</v>
      </c>
      <c r="D81" s="13">
        <f t="shared" si="8"/>
        <v>0</v>
      </c>
      <c r="E81" s="13">
        <f t="shared" si="9"/>
        <v>0</v>
      </c>
      <c r="F81" s="13">
        <f t="shared" si="10"/>
        <v>0</v>
      </c>
      <c r="G81" s="57" t="s">
        <v>97</v>
      </c>
      <c r="H81" s="13">
        <f t="shared" si="10"/>
        <v>0</v>
      </c>
      <c r="I81" s="13">
        <v>0</v>
      </c>
      <c r="J81" s="13">
        <v>0</v>
      </c>
      <c r="K81" s="13">
        <v>0</v>
      </c>
      <c r="L81" s="57" t="s">
        <v>97</v>
      </c>
      <c r="M81" s="13">
        <v>0</v>
      </c>
      <c r="N81" s="13">
        <v>0</v>
      </c>
      <c r="O81" s="13">
        <v>0</v>
      </c>
      <c r="P81" s="57" t="s">
        <v>97</v>
      </c>
      <c r="Q81" s="13">
        <v>0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3.5" customHeight="1">
      <c r="A82" s="74" t="s">
        <v>89</v>
      </c>
      <c r="B82" s="67"/>
      <c r="C82" s="52" t="s">
        <v>79</v>
      </c>
      <c r="D82" s="13">
        <f t="shared" si="8"/>
        <v>16</v>
      </c>
      <c r="E82" s="13">
        <f t="shared" si="9"/>
        <v>1161</v>
      </c>
      <c r="F82" s="13">
        <f t="shared" si="10"/>
        <v>0</v>
      </c>
      <c r="G82" s="57" t="s">
        <v>97</v>
      </c>
      <c r="H82" s="13">
        <f t="shared" si="10"/>
        <v>11320000</v>
      </c>
      <c r="I82" s="13">
        <v>16</v>
      </c>
      <c r="J82" s="13">
        <v>1161</v>
      </c>
      <c r="K82" s="13">
        <v>0</v>
      </c>
      <c r="L82" s="57" t="s">
        <v>97</v>
      </c>
      <c r="M82" s="13">
        <v>11320000</v>
      </c>
      <c r="N82" s="13">
        <v>0</v>
      </c>
      <c r="O82" s="13">
        <v>0</v>
      </c>
      <c r="P82" s="57" t="s">
        <v>97</v>
      </c>
      <c r="Q82" s="13">
        <v>0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5" customHeight="1">
      <c r="A83" s="70" t="s">
        <v>56</v>
      </c>
      <c r="B83" s="70"/>
      <c r="C83" s="49" t="s">
        <v>88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4.25" customHeight="1">
      <c r="A84" s="72" t="s">
        <v>21</v>
      </c>
      <c r="B84" s="73"/>
      <c r="C84" s="47" t="s">
        <v>49</v>
      </c>
      <c r="D84" s="16">
        <f>SUM(D86:D89)</f>
        <v>110</v>
      </c>
      <c r="E84" s="16">
        <f>IF(SUM(E85:E89)=(J84),(J84),"error")</f>
        <v>37030</v>
      </c>
      <c r="F84" s="16">
        <f>IF(SUM(F85:F91)=SUM(K84,O84),SUM(F85:F91),"error")</f>
        <v>102</v>
      </c>
      <c r="G84" s="58" t="s">
        <v>98</v>
      </c>
      <c r="H84" s="16">
        <f>IF(SUM(H85:H91)=SUM(M84,Q84),SUM(H85:H91),"error")</f>
        <v>6782041</v>
      </c>
      <c r="I84" s="16">
        <f>SUM(I85:I89)</f>
        <v>109</v>
      </c>
      <c r="J84" s="16">
        <f>SUM(J85:J89)</f>
        <v>37030</v>
      </c>
      <c r="K84" s="16">
        <v>0</v>
      </c>
      <c r="L84" s="58" t="s">
        <v>98</v>
      </c>
      <c r="M84" s="16">
        <f>SUM(M85:M89)</f>
        <v>6681831</v>
      </c>
      <c r="N84" s="16">
        <f>SUM(N85:N89)</f>
        <v>1</v>
      </c>
      <c r="O84" s="16">
        <f>SUM(O85:O89)</f>
        <v>102</v>
      </c>
      <c r="P84" s="58" t="s">
        <v>98</v>
      </c>
      <c r="Q84" s="16">
        <f>SUM(Q85:Q89)</f>
        <v>100210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3.5" customHeight="1">
      <c r="A85" s="66" t="s">
        <v>57</v>
      </c>
      <c r="B85" s="67"/>
      <c r="C85" s="49" t="s">
        <v>58</v>
      </c>
      <c r="D85" s="13">
        <f aca="true" t="shared" si="11" ref="D85:D91">SUM(I85,N85)</f>
        <v>0</v>
      </c>
      <c r="E85" s="13">
        <f aca="true" t="shared" si="12" ref="E85:E91">SUM(J85)</f>
        <v>0</v>
      </c>
      <c r="F85" s="13">
        <f aca="true" t="shared" si="13" ref="F85:H91">SUM(K85,O85)</f>
        <v>0</v>
      </c>
      <c r="G85" s="57" t="s">
        <v>97</v>
      </c>
      <c r="H85" s="13">
        <f t="shared" si="13"/>
        <v>0</v>
      </c>
      <c r="I85" s="13">
        <v>0</v>
      </c>
      <c r="J85" s="13">
        <v>0</v>
      </c>
      <c r="K85" s="13">
        <v>0</v>
      </c>
      <c r="L85" s="57" t="s">
        <v>97</v>
      </c>
      <c r="M85" s="13">
        <v>0</v>
      </c>
      <c r="N85" s="13">
        <v>0</v>
      </c>
      <c r="O85" s="13">
        <v>0</v>
      </c>
      <c r="P85" s="57" t="s">
        <v>97</v>
      </c>
      <c r="Q85" s="13">
        <v>0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3.5" customHeight="1">
      <c r="A86" s="66" t="s">
        <v>59</v>
      </c>
      <c r="B86" s="67"/>
      <c r="C86" s="49" t="s">
        <v>60</v>
      </c>
      <c r="D86" s="13">
        <f t="shared" si="11"/>
        <v>0</v>
      </c>
      <c r="E86" s="13">
        <f t="shared" si="12"/>
        <v>0</v>
      </c>
      <c r="F86" s="13">
        <f t="shared" si="13"/>
        <v>0</v>
      </c>
      <c r="G86" s="57" t="s">
        <v>97</v>
      </c>
      <c r="H86" s="13">
        <f t="shared" si="13"/>
        <v>0</v>
      </c>
      <c r="I86" s="13">
        <v>0</v>
      </c>
      <c r="J86" s="13">
        <v>0</v>
      </c>
      <c r="K86" s="13">
        <v>0</v>
      </c>
      <c r="L86" s="57" t="s">
        <v>97</v>
      </c>
      <c r="M86" s="13">
        <v>0</v>
      </c>
      <c r="N86" s="13">
        <v>0</v>
      </c>
      <c r="O86" s="13">
        <v>0</v>
      </c>
      <c r="P86" s="57" t="s">
        <v>97</v>
      </c>
      <c r="Q86" s="13">
        <v>0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3.5" customHeight="1">
      <c r="A87" s="66" t="s">
        <v>61</v>
      </c>
      <c r="B87" s="67"/>
      <c r="C87" s="49" t="s">
        <v>62</v>
      </c>
      <c r="D87" s="13">
        <f t="shared" si="11"/>
        <v>1</v>
      </c>
      <c r="E87" s="13">
        <f t="shared" si="12"/>
        <v>75</v>
      </c>
      <c r="F87" s="13">
        <f t="shared" si="13"/>
        <v>0</v>
      </c>
      <c r="G87" s="57" t="s">
        <v>97</v>
      </c>
      <c r="H87" s="13">
        <f t="shared" si="13"/>
        <v>27110</v>
      </c>
      <c r="I87" s="13">
        <v>1</v>
      </c>
      <c r="J87" s="13">
        <v>75</v>
      </c>
      <c r="K87" s="13">
        <v>0</v>
      </c>
      <c r="L87" s="57" t="s">
        <v>97</v>
      </c>
      <c r="M87" s="13">
        <v>27110</v>
      </c>
      <c r="N87" s="13">
        <v>0</v>
      </c>
      <c r="O87" s="13">
        <v>0</v>
      </c>
      <c r="P87" s="57" t="s">
        <v>97</v>
      </c>
      <c r="Q87" s="13">
        <v>0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3.5" customHeight="1">
      <c r="A88" s="66" t="s">
        <v>22</v>
      </c>
      <c r="B88" s="67"/>
      <c r="C88" s="49" t="s">
        <v>63</v>
      </c>
      <c r="D88" s="13">
        <f t="shared" si="11"/>
        <v>19</v>
      </c>
      <c r="E88" s="13">
        <f t="shared" si="12"/>
        <v>3060</v>
      </c>
      <c r="F88" s="13">
        <f t="shared" si="13"/>
        <v>0</v>
      </c>
      <c r="G88" s="57" t="s">
        <v>97</v>
      </c>
      <c r="H88" s="13">
        <f t="shared" si="13"/>
        <v>5042411</v>
      </c>
      <c r="I88" s="13">
        <v>19</v>
      </c>
      <c r="J88" s="13">
        <v>3060</v>
      </c>
      <c r="K88" s="13">
        <v>0</v>
      </c>
      <c r="L88" s="57" t="s">
        <v>97</v>
      </c>
      <c r="M88" s="13">
        <v>5042411</v>
      </c>
      <c r="N88" s="13">
        <v>0</v>
      </c>
      <c r="O88" s="13">
        <v>0</v>
      </c>
      <c r="P88" s="57" t="s">
        <v>97</v>
      </c>
      <c r="Q88" s="13">
        <v>0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3.5" customHeight="1">
      <c r="A89" s="66" t="s">
        <v>23</v>
      </c>
      <c r="B89" s="67"/>
      <c r="C89" s="49" t="s">
        <v>64</v>
      </c>
      <c r="D89" s="13">
        <f t="shared" si="11"/>
        <v>90</v>
      </c>
      <c r="E89" s="13">
        <f t="shared" si="12"/>
        <v>33895</v>
      </c>
      <c r="F89" s="13">
        <f t="shared" si="13"/>
        <v>102</v>
      </c>
      <c r="G89" s="57" t="s">
        <v>97</v>
      </c>
      <c r="H89" s="13">
        <f t="shared" si="13"/>
        <v>1712520</v>
      </c>
      <c r="I89" s="13">
        <v>89</v>
      </c>
      <c r="J89" s="13">
        <v>33895</v>
      </c>
      <c r="K89" s="13">
        <v>0</v>
      </c>
      <c r="L89" s="57" t="s">
        <v>97</v>
      </c>
      <c r="M89" s="13">
        <v>1612310</v>
      </c>
      <c r="N89" s="13">
        <v>1</v>
      </c>
      <c r="O89" s="13">
        <v>102</v>
      </c>
      <c r="P89" s="57" t="s">
        <v>97</v>
      </c>
      <c r="Q89" s="13">
        <v>100210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4.25" customHeight="1">
      <c r="A90" s="70" t="s">
        <v>65</v>
      </c>
      <c r="B90" s="70"/>
      <c r="C90" s="49" t="s">
        <v>66</v>
      </c>
      <c r="D90" s="13">
        <f t="shared" si="11"/>
        <v>0</v>
      </c>
      <c r="E90" s="13">
        <f t="shared" si="12"/>
        <v>0</v>
      </c>
      <c r="F90" s="13">
        <f t="shared" si="13"/>
        <v>0</v>
      </c>
      <c r="G90" s="57" t="s">
        <v>97</v>
      </c>
      <c r="H90" s="13">
        <f t="shared" si="13"/>
        <v>0</v>
      </c>
      <c r="I90" s="13">
        <v>0</v>
      </c>
      <c r="J90" s="13">
        <v>0</v>
      </c>
      <c r="K90" s="13">
        <v>0</v>
      </c>
      <c r="L90" s="57" t="s">
        <v>97</v>
      </c>
      <c r="M90" s="13">
        <v>0</v>
      </c>
      <c r="N90" s="13">
        <v>0</v>
      </c>
      <c r="O90" s="13">
        <v>0</v>
      </c>
      <c r="P90" s="57" t="s">
        <v>97</v>
      </c>
      <c r="Q90" s="13">
        <v>0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" customHeight="1">
      <c r="A91" s="71" t="s">
        <v>67</v>
      </c>
      <c r="B91" s="71"/>
      <c r="C91" s="49" t="s">
        <v>68</v>
      </c>
      <c r="D91" s="13">
        <f t="shared" si="11"/>
        <v>0</v>
      </c>
      <c r="E91" s="13">
        <f t="shared" si="12"/>
        <v>0</v>
      </c>
      <c r="F91" s="13">
        <f t="shared" si="13"/>
        <v>0</v>
      </c>
      <c r="G91" s="57" t="s">
        <v>97</v>
      </c>
      <c r="H91" s="13">
        <f t="shared" si="13"/>
        <v>0</v>
      </c>
      <c r="I91" s="13">
        <v>0</v>
      </c>
      <c r="J91" s="13">
        <v>0</v>
      </c>
      <c r="K91" s="13">
        <v>0</v>
      </c>
      <c r="L91" s="57" t="s">
        <v>97</v>
      </c>
      <c r="M91" s="13">
        <v>0</v>
      </c>
      <c r="N91" s="13">
        <v>0</v>
      </c>
      <c r="O91" s="13">
        <v>0</v>
      </c>
      <c r="P91" s="57" t="s">
        <v>97</v>
      </c>
      <c r="Q91" s="13">
        <v>0</v>
      </c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3.75" customHeight="1">
      <c r="A92" s="50" t="s">
        <v>0</v>
      </c>
      <c r="B92" s="51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4.25" customHeight="1">
      <c r="A93" s="68" t="s">
        <v>69</v>
      </c>
      <c r="B93" s="69"/>
      <c r="C93" s="49" t="s">
        <v>70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4.25" customHeight="1">
      <c r="A94" s="65" t="s">
        <v>73</v>
      </c>
      <c r="B94" s="65"/>
      <c r="C94" s="49" t="s">
        <v>24</v>
      </c>
      <c r="D94" s="13">
        <f>SUM(I94,N94)</f>
        <v>0</v>
      </c>
      <c r="E94" s="13">
        <f>SUM(J94)</f>
        <v>0</v>
      </c>
      <c r="F94" s="13">
        <f aca="true" t="shared" si="14" ref="F94:H96">SUM(K94,O94)</f>
        <v>0</v>
      </c>
      <c r="G94" s="57" t="s">
        <v>97</v>
      </c>
      <c r="H94" s="13">
        <f t="shared" si="14"/>
        <v>0</v>
      </c>
      <c r="I94" s="13">
        <v>0</v>
      </c>
      <c r="J94" s="13">
        <v>0</v>
      </c>
      <c r="K94" s="13">
        <v>0</v>
      </c>
      <c r="L94" s="57" t="s">
        <v>97</v>
      </c>
      <c r="M94" s="13">
        <v>0</v>
      </c>
      <c r="N94" s="13">
        <v>0</v>
      </c>
      <c r="O94" s="13">
        <v>0</v>
      </c>
      <c r="P94" s="57" t="s">
        <v>97</v>
      </c>
      <c r="Q94" s="13">
        <v>0</v>
      </c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4.25" customHeight="1">
      <c r="A95" s="65" t="s">
        <v>74</v>
      </c>
      <c r="B95" s="65"/>
      <c r="C95" s="49" t="s">
        <v>71</v>
      </c>
      <c r="D95" s="13">
        <f>SUM(I95,N95)</f>
        <v>3</v>
      </c>
      <c r="E95" s="13">
        <f>SUM(J95)</f>
        <v>264</v>
      </c>
      <c r="F95" s="13">
        <f t="shared" si="14"/>
        <v>0</v>
      </c>
      <c r="G95" s="57" t="s">
        <v>97</v>
      </c>
      <c r="H95" s="13">
        <f t="shared" si="14"/>
        <v>1707605</v>
      </c>
      <c r="I95" s="13">
        <v>3</v>
      </c>
      <c r="J95" s="13">
        <v>264</v>
      </c>
      <c r="K95" s="13">
        <v>0</v>
      </c>
      <c r="L95" s="57" t="s">
        <v>97</v>
      </c>
      <c r="M95" s="13">
        <v>1707605</v>
      </c>
      <c r="N95" s="13">
        <v>0</v>
      </c>
      <c r="O95" s="13">
        <v>0</v>
      </c>
      <c r="P95" s="57" t="s">
        <v>97</v>
      </c>
      <c r="Q95" s="13">
        <v>0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4.25" customHeight="1">
      <c r="A96" s="65" t="s">
        <v>75</v>
      </c>
      <c r="B96" s="65"/>
      <c r="C96" s="49" t="s">
        <v>72</v>
      </c>
      <c r="D96" s="13">
        <f>SUM(I96,N96)</f>
        <v>0</v>
      </c>
      <c r="E96" s="13">
        <f>SUM(J96)</f>
        <v>0</v>
      </c>
      <c r="F96" s="13">
        <f t="shared" si="14"/>
        <v>0</v>
      </c>
      <c r="G96" s="57" t="s">
        <v>97</v>
      </c>
      <c r="H96" s="13">
        <f t="shared" si="14"/>
        <v>0</v>
      </c>
      <c r="I96" s="13">
        <v>0</v>
      </c>
      <c r="J96" s="13">
        <v>0</v>
      </c>
      <c r="K96" s="13">
        <v>0</v>
      </c>
      <c r="L96" s="57" t="s">
        <v>97</v>
      </c>
      <c r="M96" s="13">
        <v>0</v>
      </c>
      <c r="N96" s="13">
        <v>0</v>
      </c>
      <c r="O96" s="13">
        <v>0</v>
      </c>
      <c r="P96" s="57" t="s">
        <v>97</v>
      </c>
      <c r="Q96" s="13">
        <v>0</v>
      </c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4.5" customHeight="1" thickBot="1">
      <c r="A97" s="40"/>
      <c r="B97" s="41"/>
      <c r="C97" s="42"/>
      <c r="D97" s="13"/>
      <c r="E97" s="13"/>
      <c r="F97" s="13"/>
      <c r="G97" s="13"/>
      <c r="H97" s="13"/>
      <c r="I97" s="39"/>
      <c r="J97" s="39"/>
      <c r="K97" s="13"/>
      <c r="L97" s="13"/>
      <c r="M97" s="13"/>
      <c r="N97" s="13"/>
      <c r="O97" s="13"/>
      <c r="P97" s="13"/>
      <c r="Q97" s="13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17" s="11" customFormat="1" ht="13.5" customHeight="1">
      <c r="A98" s="36" t="s">
        <v>93</v>
      </c>
      <c r="B98" s="37"/>
      <c r="C98" s="38"/>
      <c r="D98" s="37"/>
      <c r="E98" s="37"/>
      <c r="F98" s="37"/>
      <c r="G98" s="37"/>
      <c r="H98" s="37"/>
      <c r="I98" s="55" t="s">
        <v>94</v>
      </c>
      <c r="K98" s="37"/>
      <c r="L98" s="37"/>
      <c r="M98" s="37"/>
      <c r="N98" s="37"/>
      <c r="O98" s="37"/>
      <c r="P98" s="37"/>
      <c r="Q98" s="37"/>
    </row>
  </sheetData>
  <mergeCells count="90">
    <mergeCell ref="A2:H2"/>
    <mergeCell ref="I2:Q2"/>
    <mergeCell ref="A52:H52"/>
    <mergeCell ref="I52:Q52"/>
    <mergeCell ref="I5:M5"/>
    <mergeCell ref="D6:D8"/>
    <mergeCell ref="G6:G8"/>
    <mergeCell ref="H6:H8"/>
    <mergeCell ref="L6:L8"/>
    <mergeCell ref="F7:F8"/>
    <mergeCell ref="H56:H58"/>
    <mergeCell ref="I56:I58"/>
    <mergeCell ref="E57:E58"/>
    <mergeCell ref="F57:F58"/>
    <mergeCell ref="A5:C8"/>
    <mergeCell ref="A55:C58"/>
    <mergeCell ref="A66:C66"/>
    <mergeCell ref="E7:E8"/>
    <mergeCell ref="A62:C62"/>
    <mergeCell ref="A12:C12"/>
    <mergeCell ref="A19:C19"/>
    <mergeCell ref="A10:C10"/>
    <mergeCell ref="A24:C24"/>
    <mergeCell ref="A18:C18"/>
    <mergeCell ref="A17:C17"/>
    <mergeCell ref="A11:C11"/>
    <mergeCell ref="N56:N58"/>
    <mergeCell ref="G56:G58"/>
    <mergeCell ref="L56:L58"/>
    <mergeCell ref="I55:M55"/>
    <mergeCell ref="A13:C13"/>
    <mergeCell ref="A14:C14"/>
    <mergeCell ref="A15:C15"/>
    <mergeCell ref="A16:C16"/>
    <mergeCell ref="A89:B89"/>
    <mergeCell ref="M56:M58"/>
    <mergeCell ref="J57:J58"/>
    <mergeCell ref="K57:K58"/>
    <mergeCell ref="D56:D58"/>
    <mergeCell ref="A69:B69"/>
    <mergeCell ref="A70:B70"/>
    <mergeCell ref="A68:B68"/>
    <mergeCell ref="A59:C59"/>
    <mergeCell ref="A65:C65"/>
    <mergeCell ref="P6:P8"/>
    <mergeCell ref="Q6:Q8"/>
    <mergeCell ref="N6:N8"/>
    <mergeCell ref="I6:I8"/>
    <mergeCell ref="O6:O8"/>
    <mergeCell ref="M6:M8"/>
    <mergeCell ref="O56:O58"/>
    <mergeCell ref="P56:P58"/>
    <mergeCell ref="Q56:Q58"/>
    <mergeCell ref="E6:F6"/>
    <mergeCell ref="J6:K6"/>
    <mergeCell ref="J7:J8"/>
    <mergeCell ref="K7:K8"/>
    <mergeCell ref="E56:F56"/>
    <mergeCell ref="J56:K56"/>
    <mergeCell ref="D55:H55"/>
    <mergeCell ref="A60:C60"/>
    <mergeCell ref="A61:C61"/>
    <mergeCell ref="A67:C67"/>
    <mergeCell ref="A71:B71"/>
    <mergeCell ref="A63:C63"/>
    <mergeCell ref="A64:C64"/>
    <mergeCell ref="A72:B72"/>
    <mergeCell ref="A73:B73"/>
    <mergeCell ref="A74:B74"/>
    <mergeCell ref="A75:B75"/>
    <mergeCell ref="A76:B76"/>
    <mergeCell ref="A77:B77"/>
    <mergeCell ref="A78:B78"/>
    <mergeCell ref="A86:B86"/>
    <mergeCell ref="A87:B87"/>
    <mergeCell ref="A79:B79"/>
    <mergeCell ref="A80:B80"/>
    <mergeCell ref="A81:B81"/>
    <mergeCell ref="A83:B83"/>
    <mergeCell ref="A82:B82"/>
    <mergeCell ref="D5:H5"/>
    <mergeCell ref="A96:B96"/>
    <mergeCell ref="A88:B88"/>
    <mergeCell ref="A93:B93"/>
    <mergeCell ref="A94:B94"/>
    <mergeCell ref="A95:B95"/>
    <mergeCell ref="A90:B90"/>
    <mergeCell ref="A91:B91"/>
    <mergeCell ref="A84:B84"/>
    <mergeCell ref="A85:B85"/>
  </mergeCells>
  <printOptions/>
  <pageMargins left="0.5905511811023623" right="1.29" top="0.36" bottom="0.2" header="0.2" footer="0.34"/>
  <pageSetup horizontalDpi="180" verticalDpi="180" orientation="portrait" paperSize="9" r:id="rId1"/>
  <rowBreaks count="1" manualBreakCount="1">
    <brk id="50" max="255" man="1"/>
  </rowBreaks>
  <colBreaks count="1" manualBreakCount="1">
    <brk id="8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96"/>
  <sheetViews>
    <sheetView tabSelected="1" view="pageBreakPreview" zoomScaleSheetLayoutView="100" workbookViewId="0" topLeftCell="A81">
      <selection activeCell="A65" sqref="A65:C65"/>
    </sheetView>
  </sheetViews>
  <sheetFormatPr defaultColWidth="9.33203125" defaultRowHeight="12"/>
  <cols>
    <col min="1" max="2" width="7.83203125" style="4" customWidth="1"/>
    <col min="3" max="3" width="34" style="4" customWidth="1"/>
    <col min="4" max="4" width="11.33203125" style="4" customWidth="1"/>
    <col min="5" max="5" width="10.66015625" style="4" customWidth="1"/>
    <col min="6" max="6" width="10.83203125" style="4" customWidth="1"/>
    <col min="7" max="7" width="7.33203125" style="4" customWidth="1"/>
    <col min="8" max="8" width="10.5" style="4" customWidth="1"/>
    <col min="9" max="9" width="11.33203125" style="4" customWidth="1"/>
    <col min="10" max="12" width="10.83203125" style="4" customWidth="1"/>
    <col min="13" max="13" width="12.33203125" style="4" customWidth="1"/>
    <col min="14" max="14" width="11.33203125" style="4" customWidth="1"/>
    <col min="15" max="15" width="10.83203125" style="4" customWidth="1"/>
    <col min="16" max="16" width="9.33203125" style="4" customWidth="1"/>
    <col min="17" max="17" width="12.33203125" style="4" customWidth="1"/>
    <col min="18" max="19" width="7.5" style="4" customWidth="1"/>
    <col min="20" max="20" width="12" style="4" customWidth="1"/>
    <col min="21" max="26" width="12.16015625" style="4" customWidth="1"/>
    <col min="27" max="34" width="12.5" style="4" customWidth="1"/>
  </cols>
  <sheetData>
    <row r="1" spans="1:17" s="11" customFormat="1" ht="18" customHeight="1">
      <c r="A1" s="14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5" t="s">
        <v>102</v>
      </c>
    </row>
    <row r="2" spans="1:34" s="34" customFormat="1" ht="21" customHeight="1">
      <c r="A2" s="112" t="s">
        <v>103</v>
      </c>
      <c r="B2" s="112"/>
      <c r="C2" s="112"/>
      <c r="D2" s="112"/>
      <c r="E2" s="112"/>
      <c r="F2" s="112"/>
      <c r="G2" s="112"/>
      <c r="H2" s="112"/>
      <c r="I2" s="113" t="s">
        <v>104</v>
      </c>
      <c r="J2" s="113"/>
      <c r="K2" s="113"/>
      <c r="L2" s="113"/>
      <c r="M2" s="113"/>
      <c r="N2" s="113"/>
      <c r="O2" s="113"/>
      <c r="P2" s="113"/>
      <c r="Q2" s="113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17" ht="18" customHeight="1">
      <c r="A3" s="3"/>
      <c r="D3" s="5"/>
      <c r="E3" s="5"/>
      <c r="F3" s="5"/>
      <c r="G3" s="5"/>
      <c r="H3" s="6"/>
      <c r="I3" s="7"/>
      <c r="J3" s="7"/>
      <c r="K3" s="8"/>
      <c r="L3" s="8"/>
      <c r="M3" s="8"/>
      <c r="N3" s="8"/>
      <c r="O3" s="8"/>
      <c r="P3" s="8"/>
      <c r="Q3" s="8"/>
    </row>
    <row r="4" spans="3:17" ht="11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104" t="s">
        <v>105</v>
      </c>
      <c r="B5" s="104"/>
      <c r="C5" s="105"/>
      <c r="D5" s="62" t="s">
        <v>106</v>
      </c>
      <c r="E5" s="63"/>
      <c r="F5" s="63"/>
      <c r="G5" s="63"/>
      <c r="H5" s="64"/>
      <c r="I5" s="63" t="s">
        <v>107</v>
      </c>
      <c r="J5" s="63"/>
      <c r="K5" s="63"/>
      <c r="L5" s="63"/>
      <c r="M5" s="64"/>
      <c r="N5" s="10" t="s">
        <v>108</v>
      </c>
      <c r="O5" s="9"/>
      <c r="P5" s="9"/>
      <c r="Q5" s="9"/>
    </row>
    <row r="6" spans="1:17" ht="30" customHeight="1">
      <c r="A6" s="68"/>
      <c r="B6" s="68"/>
      <c r="C6" s="106"/>
      <c r="D6" s="85" t="s">
        <v>109</v>
      </c>
      <c r="E6" s="61" t="s">
        <v>110</v>
      </c>
      <c r="F6" s="89"/>
      <c r="G6" s="85" t="s">
        <v>111</v>
      </c>
      <c r="H6" s="85" t="s">
        <v>112</v>
      </c>
      <c r="I6" s="97" t="s">
        <v>109</v>
      </c>
      <c r="J6" s="61" t="s">
        <v>110</v>
      </c>
      <c r="K6" s="89"/>
      <c r="L6" s="85" t="s">
        <v>111</v>
      </c>
      <c r="M6" s="85" t="s">
        <v>112</v>
      </c>
      <c r="N6" s="85" t="s">
        <v>109</v>
      </c>
      <c r="O6" s="85" t="s">
        <v>113</v>
      </c>
      <c r="P6" s="85" t="s">
        <v>111</v>
      </c>
      <c r="Q6" s="88" t="s">
        <v>112</v>
      </c>
    </row>
    <row r="7" spans="1:17" ht="24" customHeight="1">
      <c r="A7" s="68"/>
      <c r="B7" s="68"/>
      <c r="C7" s="106"/>
      <c r="D7" s="86"/>
      <c r="E7" s="85" t="s">
        <v>114</v>
      </c>
      <c r="F7" s="85" t="s">
        <v>115</v>
      </c>
      <c r="G7" s="94"/>
      <c r="H7" s="94"/>
      <c r="I7" s="98"/>
      <c r="J7" s="85" t="s">
        <v>114</v>
      </c>
      <c r="K7" s="85" t="s">
        <v>115</v>
      </c>
      <c r="L7" s="94"/>
      <c r="M7" s="94"/>
      <c r="N7" s="86"/>
      <c r="O7" s="86"/>
      <c r="P7" s="94"/>
      <c r="Q7" s="95"/>
    </row>
    <row r="8" spans="1:17" ht="24" customHeight="1">
      <c r="A8" s="107"/>
      <c r="B8" s="107"/>
      <c r="C8" s="108"/>
      <c r="D8" s="87"/>
      <c r="E8" s="90"/>
      <c r="F8" s="90"/>
      <c r="G8" s="90"/>
      <c r="H8" s="90"/>
      <c r="I8" s="99"/>
      <c r="J8" s="90"/>
      <c r="K8" s="90"/>
      <c r="L8" s="90"/>
      <c r="M8" s="90"/>
      <c r="N8" s="87"/>
      <c r="O8" s="87"/>
      <c r="P8" s="90"/>
      <c r="Q8" s="96"/>
    </row>
    <row r="9" ht="12" hidden="1"/>
    <row r="10" spans="1:17" ht="20.25" customHeight="1" hidden="1">
      <c r="A10" s="74" t="s">
        <v>116</v>
      </c>
      <c r="B10" s="74"/>
      <c r="C10" s="78"/>
      <c r="D10" s="13">
        <f aca="true" t="shared" si="0" ref="D10:D15">SUM(I10,N10)</f>
        <v>214</v>
      </c>
      <c r="E10" s="13">
        <f aca="true" t="shared" si="1" ref="E10:E15">SUM(J10)</f>
        <v>84229</v>
      </c>
      <c r="F10" s="13">
        <f aca="true" t="shared" si="2" ref="F10:H13">SUM(K10,O10)</f>
        <v>365</v>
      </c>
      <c r="G10" s="13">
        <f t="shared" si="2"/>
        <v>508053</v>
      </c>
      <c r="H10" s="13">
        <f t="shared" si="2"/>
        <v>25531152</v>
      </c>
      <c r="I10" s="13">
        <v>211</v>
      </c>
      <c r="J10" s="13">
        <v>84229</v>
      </c>
      <c r="K10" s="13">
        <v>16</v>
      </c>
      <c r="L10" s="13">
        <v>488633</v>
      </c>
      <c r="M10" s="13">
        <v>23589152</v>
      </c>
      <c r="N10" s="13">
        <v>3</v>
      </c>
      <c r="O10" s="13">
        <v>349</v>
      </c>
      <c r="P10" s="13">
        <v>19420</v>
      </c>
      <c r="Q10" s="13">
        <v>1942000</v>
      </c>
    </row>
    <row r="11" spans="1:17" ht="20.25" customHeight="1" hidden="1">
      <c r="A11" s="74" t="s">
        <v>117</v>
      </c>
      <c r="B11" s="74"/>
      <c r="C11" s="78"/>
      <c r="D11" s="13">
        <f t="shared" si="0"/>
        <v>215</v>
      </c>
      <c r="E11" s="13">
        <f t="shared" si="1"/>
        <v>83443</v>
      </c>
      <c r="F11" s="13">
        <f t="shared" si="2"/>
        <v>366</v>
      </c>
      <c r="G11" s="13">
        <f t="shared" si="2"/>
        <v>514681</v>
      </c>
      <c r="H11" s="13">
        <f t="shared" si="2"/>
        <v>24695042</v>
      </c>
      <c r="I11" s="13">
        <v>212</v>
      </c>
      <c r="J11" s="13">
        <v>83443</v>
      </c>
      <c r="K11" s="13">
        <v>17</v>
      </c>
      <c r="L11" s="13">
        <v>495261</v>
      </c>
      <c r="M11" s="13">
        <v>22753042</v>
      </c>
      <c r="N11" s="13">
        <v>3</v>
      </c>
      <c r="O11" s="13">
        <v>349</v>
      </c>
      <c r="P11" s="13">
        <v>19420</v>
      </c>
      <c r="Q11" s="13">
        <v>1942000</v>
      </c>
    </row>
    <row r="12" spans="1:17" ht="20.25" customHeight="1" hidden="1">
      <c r="A12" s="74" t="s">
        <v>118</v>
      </c>
      <c r="B12" s="74"/>
      <c r="C12" s="78"/>
      <c r="D12" s="13">
        <f t="shared" si="0"/>
        <v>214</v>
      </c>
      <c r="E12" s="13">
        <f t="shared" si="1"/>
        <v>82370</v>
      </c>
      <c r="F12" s="13">
        <f t="shared" si="2"/>
        <v>352</v>
      </c>
      <c r="G12" s="13">
        <f t="shared" si="2"/>
        <v>438212</v>
      </c>
      <c r="H12" s="13">
        <f t="shared" si="2"/>
        <v>17273392</v>
      </c>
      <c r="I12" s="13">
        <v>211</v>
      </c>
      <c r="J12" s="13">
        <v>82370</v>
      </c>
      <c r="K12" s="13">
        <v>0</v>
      </c>
      <c r="L12" s="13">
        <v>420843</v>
      </c>
      <c r="M12" s="13">
        <v>15319492</v>
      </c>
      <c r="N12" s="13">
        <v>3</v>
      </c>
      <c r="O12" s="13">
        <v>352</v>
      </c>
      <c r="P12" s="13">
        <v>17369</v>
      </c>
      <c r="Q12" s="13">
        <v>1953900</v>
      </c>
    </row>
    <row r="13" spans="1:17" ht="20.25" customHeight="1" hidden="1">
      <c r="A13" s="102" t="s">
        <v>119</v>
      </c>
      <c r="B13" s="102"/>
      <c r="C13" s="103"/>
      <c r="D13" s="13">
        <f t="shared" si="0"/>
        <v>214</v>
      </c>
      <c r="E13" s="13">
        <f t="shared" si="1"/>
        <v>82033</v>
      </c>
      <c r="F13" s="13">
        <f t="shared" si="2"/>
        <v>348</v>
      </c>
      <c r="G13" s="13">
        <f t="shared" si="2"/>
        <v>589037.5</v>
      </c>
      <c r="H13" s="13">
        <f t="shared" si="2"/>
        <v>35987347</v>
      </c>
      <c r="I13" s="13">
        <v>211</v>
      </c>
      <c r="J13" s="13">
        <v>82033</v>
      </c>
      <c r="K13" s="13">
        <v>0</v>
      </c>
      <c r="L13" s="13">
        <v>568340.5</v>
      </c>
      <c r="M13" s="13">
        <v>33917647</v>
      </c>
      <c r="N13" s="13">
        <v>3</v>
      </c>
      <c r="O13" s="13">
        <v>348</v>
      </c>
      <c r="P13" s="13">
        <v>20697</v>
      </c>
      <c r="Q13" s="13">
        <v>2069700</v>
      </c>
    </row>
    <row r="14" spans="1:17" ht="20.25" customHeight="1" hidden="1">
      <c r="A14" s="102" t="s">
        <v>120</v>
      </c>
      <c r="B14" s="102"/>
      <c r="C14" s="103"/>
      <c r="D14" s="13">
        <f t="shared" si="0"/>
        <v>174</v>
      </c>
      <c r="E14" s="13">
        <f t="shared" si="1"/>
        <v>72631</v>
      </c>
      <c r="F14" s="13">
        <f>SUM(K14,O14)</f>
        <v>159</v>
      </c>
      <c r="G14" s="13">
        <f>SUM(L14,P14)</f>
        <v>542079</v>
      </c>
      <c r="H14" s="13">
        <v>33142694</v>
      </c>
      <c r="I14" s="13">
        <v>171</v>
      </c>
      <c r="J14" s="13">
        <v>72631</v>
      </c>
      <c r="K14" s="13">
        <v>0</v>
      </c>
      <c r="L14" s="13">
        <v>538504</v>
      </c>
      <c r="M14" s="13">
        <v>32751494</v>
      </c>
      <c r="N14" s="13">
        <v>3</v>
      </c>
      <c r="O14" s="13">
        <v>159</v>
      </c>
      <c r="P14" s="13">
        <v>3575</v>
      </c>
      <c r="Q14" s="13">
        <v>391200</v>
      </c>
    </row>
    <row r="15" spans="1:17" ht="20.25" customHeight="1">
      <c r="A15" s="102" t="s">
        <v>121</v>
      </c>
      <c r="B15" s="102"/>
      <c r="C15" s="103"/>
      <c r="D15" s="13">
        <f t="shared" si="0"/>
        <v>173</v>
      </c>
      <c r="E15" s="13">
        <f t="shared" si="1"/>
        <v>67338</v>
      </c>
      <c r="F15" s="13">
        <f>SUM(K15,O15)</f>
        <v>295</v>
      </c>
      <c r="G15" s="13">
        <f>SUM(L15,P15)</f>
        <v>693049</v>
      </c>
      <c r="H15" s="13">
        <v>41309000</v>
      </c>
      <c r="I15" s="13">
        <v>170</v>
      </c>
      <c r="J15" s="13">
        <v>67338</v>
      </c>
      <c r="K15" s="13">
        <v>0</v>
      </c>
      <c r="L15" s="13">
        <v>673394</v>
      </c>
      <c r="M15" s="13">
        <v>39243500</v>
      </c>
      <c r="N15" s="13">
        <v>3</v>
      </c>
      <c r="O15" s="13">
        <v>295</v>
      </c>
      <c r="P15" s="13">
        <v>19655</v>
      </c>
      <c r="Q15" s="13">
        <v>2065500</v>
      </c>
    </row>
    <row r="16" spans="1:17" ht="20.25" customHeight="1">
      <c r="A16" s="102" t="s">
        <v>122</v>
      </c>
      <c r="B16" s="102"/>
      <c r="C16" s="103"/>
      <c r="D16" s="13">
        <v>174</v>
      </c>
      <c r="E16" s="13">
        <v>64948</v>
      </c>
      <c r="F16" s="13">
        <v>295</v>
      </c>
      <c r="G16" s="13">
        <v>690047</v>
      </c>
      <c r="H16" s="13">
        <v>40988000</v>
      </c>
      <c r="I16" s="13">
        <v>171</v>
      </c>
      <c r="J16" s="13">
        <v>64948</v>
      </c>
      <c r="K16" s="13">
        <v>0</v>
      </c>
      <c r="L16" s="13">
        <v>671630</v>
      </c>
      <c r="M16" s="13">
        <v>39046300</v>
      </c>
      <c r="N16" s="13">
        <v>3</v>
      </c>
      <c r="O16" s="13">
        <v>295</v>
      </c>
      <c r="P16" s="13">
        <v>18417</v>
      </c>
      <c r="Q16" s="13">
        <v>1941700</v>
      </c>
    </row>
    <row r="17" spans="1:17" ht="20.25" customHeight="1">
      <c r="A17" s="102" t="s">
        <v>123</v>
      </c>
      <c r="B17" s="102"/>
      <c r="C17" s="103"/>
      <c r="D17" s="13">
        <v>182.5</v>
      </c>
      <c r="E17" s="13">
        <v>65586</v>
      </c>
      <c r="F17" s="13">
        <v>295</v>
      </c>
      <c r="G17" s="13">
        <v>740100</v>
      </c>
      <c r="H17" s="13">
        <v>46240530</v>
      </c>
      <c r="I17" s="13">
        <v>180</v>
      </c>
      <c r="J17" s="13">
        <v>65586</v>
      </c>
      <c r="K17" s="13">
        <v>0</v>
      </c>
      <c r="L17" s="13">
        <v>721683</v>
      </c>
      <c r="M17" s="13">
        <v>44298830</v>
      </c>
      <c r="N17" s="13">
        <v>3</v>
      </c>
      <c r="O17" s="13">
        <v>295</v>
      </c>
      <c r="P17" s="13">
        <v>18417</v>
      </c>
      <c r="Q17" s="13">
        <v>1941700</v>
      </c>
    </row>
    <row r="18" spans="1:17" ht="20.25" customHeight="1">
      <c r="A18" s="102" t="s">
        <v>124</v>
      </c>
      <c r="B18" s="102"/>
      <c r="C18" s="103"/>
      <c r="D18" s="13">
        <v>183</v>
      </c>
      <c r="E18" s="13">
        <v>65295</v>
      </c>
      <c r="F18" s="13">
        <v>295</v>
      </c>
      <c r="G18" s="13">
        <v>742579</v>
      </c>
      <c r="H18" s="13">
        <v>46535320</v>
      </c>
      <c r="I18" s="13">
        <v>180</v>
      </c>
      <c r="J18" s="13">
        <v>65295</v>
      </c>
      <c r="K18" s="13">
        <v>0</v>
      </c>
      <c r="L18" s="13">
        <v>724162</v>
      </c>
      <c r="M18" s="13">
        <v>44593620</v>
      </c>
      <c r="N18" s="13">
        <v>3</v>
      </c>
      <c r="O18" s="13">
        <v>295</v>
      </c>
      <c r="P18" s="13">
        <v>18417</v>
      </c>
      <c r="Q18" s="13">
        <v>1941700</v>
      </c>
    </row>
    <row r="19" spans="1:17" ht="20.25" customHeight="1">
      <c r="A19" s="74" t="s">
        <v>125</v>
      </c>
      <c r="B19" s="74"/>
      <c r="C19" s="78"/>
      <c r="D19" s="13">
        <v>185</v>
      </c>
      <c r="E19" s="13">
        <v>65354</v>
      </c>
      <c r="F19" s="13">
        <v>281</v>
      </c>
      <c r="G19" s="13">
        <v>759445</v>
      </c>
      <c r="H19" s="13">
        <v>47682260</v>
      </c>
      <c r="I19" s="13">
        <v>182</v>
      </c>
      <c r="J19" s="13">
        <v>65354</v>
      </c>
      <c r="K19" s="13">
        <v>0</v>
      </c>
      <c r="L19" s="13">
        <v>741034</v>
      </c>
      <c r="M19" s="13">
        <v>46410360</v>
      </c>
      <c r="N19" s="13">
        <v>3</v>
      </c>
      <c r="O19" s="13">
        <v>281</v>
      </c>
      <c r="P19" s="13">
        <v>18411</v>
      </c>
      <c r="Q19" s="13">
        <v>1271900</v>
      </c>
    </row>
    <row r="20" spans="1:17" ht="20.25" customHeight="1">
      <c r="A20" s="53"/>
      <c r="B20" s="53"/>
      <c r="C20" s="5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customHeight="1">
      <c r="A21" s="53"/>
      <c r="B21" s="53"/>
      <c r="C21" s="5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customHeight="1">
      <c r="A22" s="53"/>
      <c r="B22" s="53"/>
      <c r="C22" s="5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25" customHeight="1">
      <c r="A23" s="53"/>
      <c r="B23" s="53"/>
      <c r="C23" s="5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17" customFormat="1" ht="20.25" customHeight="1">
      <c r="A24" s="102"/>
      <c r="B24" s="102"/>
      <c r="C24" s="103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7" customFormat="1" ht="16.5" customHeight="1">
      <c r="A25" s="19"/>
      <c r="B25" s="1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6.5" customHeight="1">
      <c r="A26" s="24"/>
      <c r="B26" s="23"/>
      <c r="C26" s="3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6.5" customHeight="1">
      <c r="A27" s="22"/>
      <c r="B27" s="23"/>
      <c r="C27" s="3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6.5" customHeight="1">
      <c r="A28" s="25"/>
      <c r="B28" s="26"/>
      <c r="C28" s="3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6.5" customHeight="1">
      <c r="A29" s="25"/>
      <c r="B29" s="26"/>
      <c r="C29" s="3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6.5" customHeight="1">
      <c r="A30" s="25"/>
      <c r="B30" s="26"/>
      <c r="C30" s="3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6.5" customHeight="1">
      <c r="A31" s="25"/>
      <c r="B31" s="26"/>
      <c r="C31" s="3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6.5" customHeight="1">
      <c r="A32" s="25"/>
      <c r="B32" s="26"/>
      <c r="C32" s="3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6.5" customHeight="1">
      <c r="A33" s="25"/>
      <c r="B33" s="26"/>
      <c r="C33" s="3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6.5" customHeight="1">
      <c r="A34" s="25"/>
      <c r="B34" s="26"/>
      <c r="C34" s="3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6.5" customHeight="1">
      <c r="A35" s="25"/>
      <c r="B35" s="26"/>
      <c r="C35" s="3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6.5" customHeight="1">
      <c r="A36" s="25"/>
      <c r="B36" s="26"/>
      <c r="C36" s="3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6.5" customHeight="1">
      <c r="A37" s="25"/>
      <c r="B37" s="26"/>
      <c r="C37" s="3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6.5" customHeight="1">
      <c r="A38" s="25"/>
      <c r="B38" s="26"/>
      <c r="C38" s="3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6.5" customHeight="1">
      <c r="A39" s="25"/>
      <c r="B39" s="26"/>
      <c r="C39" s="3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7.25" customHeight="1">
      <c r="A40" s="25"/>
      <c r="B40" s="26"/>
      <c r="C40" s="3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" customHeight="1">
      <c r="A41" s="29"/>
      <c r="B41" s="1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1.25" customHeight="1" thickBot="1">
      <c r="A42" s="30"/>
      <c r="B42" s="28"/>
      <c r="C42" s="3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s="11" customFormat="1" ht="13.5" customHeight="1">
      <c r="A43" s="36" t="s">
        <v>126</v>
      </c>
      <c r="B43" s="2"/>
      <c r="C43" s="12"/>
      <c r="D43" s="2"/>
      <c r="E43" s="2"/>
      <c r="F43" s="2"/>
      <c r="G43" s="2"/>
      <c r="H43" s="2"/>
      <c r="I43" s="55" t="s">
        <v>127</v>
      </c>
      <c r="K43" s="2"/>
      <c r="L43" s="2"/>
      <c r="M43" s="2"/>
      <c r="N43" s="2"/>
      <c r="O43" s="2"/>
      <c r="P43" s="2"/>
      <c r="Q43" s="2"/>
    </row>
    <row r="44" spans="1:17" s="11" customFormat="1" ht="13.5" customHeight="1">
      <c r="A44" s="1"/>
      <c r="B44" s="2"/>
      <c r="C44" s="12"/>
      <c r="D44" s="2"/>
      <c r="E44" s="2"/>
      <c r="F44" s="2"/>
      <c r="G44" s="2"/>
      <c r="H44" s="2"/>
      <c r="I44" s="18"/>
      <c r="K44" s="2"/>
      <c r="L44" s="2"/>
      <c r="M44" s="2"/>
      <c r="N44" s="2"/>
      <c r="O44" s="2"/>
      <c r="P44" s="2"/>
      <c r="Q44" s="2"/>
    </row>
    <row r="45" spans="1:17" s="11" customFormat="1" ht="13.5" customHeight="1">
      <c r="A45" s="1"/>
      <c r="B45" s="2"/>
      <c r="C45" s="12"/>
      <c r="D45" s="2"/>
      <c r="E45" s="2"/>
      <c r="F45" s="2"/>
      <c r="G45" s="2"/>
      <c r="H45" s="2"/>
      <c r="I45" s="18"/>
      <c r="K45" s="2"/>
      <c r="L45" s="2"/>
      <c r="M45" s="2"/>
      <c r="N45" s="2"/>
      <c r="O45" s="2"/>
      <c r="P45" s="2"/>
      <c r="Q45" s="2"/>
    </row>
    <row r="46" spans="1:17" s="11" customFormat="1" ht="13.5" customHeight="1">
      <c r="A46" s="1"/>
      <c r="B46" s="2"/>
      <c r="C46" s="12"/>
      <c r="D46" s="2"/>
      <c r="E46" s="2"/>
      <c r="F46" s="2"/>
      <c r="G46" s="2"/>
      <c r="H46" s="2"/>
      <c r="I46" s="18"/>
      <c r="K46" s="2"/>
      <c r="L46" s="2"/>
      <c r="M46" s="2"/>
      <c r="N46" s="2"/>
      <c r="O46" s="2"/>
      <c r="P46" s="2"/>
      <c r="Q46" s="2"/>
    </row>
    <row r="47" spans="1:17" s="11" customFormat="1" ht="13.5" customHeight="1">
      <c r="A47" s="1"/>
      <c r="B47" s="2"/>
      <c r="C47" s="12"/>
      <c r="D47" s="2"/>
      <c r="E47" s="2"/>
      <c r="F47" s="2"/>
      <c r="G47" s="2"/>
      <c r="H47" s="2"/>
      <c r="I47" s="18"/>
      <c r="K47" s="2"/>
      <c r="L47" s="2"/>
      <c r="M47" s="2"/>
      <c r="N47" s="2"/>
      <c r="O47" s="2"/>
      <c r="P47" s="2"/>
      <c r="Q47" s="2"/>
    </row>
    <row r="48" spans="1:17" s="11" customFormat="1" ht="13.5" customHeight="1">
      <c r="A48" s="1"/>
      <c r="B48" s="2"/>
      <c r="C48" s="12"/>
      <c r="D48" s="2"/>
      <c r="E48" s="2"/>
      <c r="F48" s="2"/>
      <c r="G48" s="2"/>
      <c r="H48" s="2"/>
      <c r="I48" s="18"/>
      <c r="K48" s="2"/>
      <c r="L48" s="2"/>
      <c r="M48" s="2"/>
      <c r="N48" s="2"/>
      <c r="O48" s="2"/>
      <c r="P48" s="2"/>
      <c r="Q48" s="2"/>
    </row>
    <row r="49" spans="1:17" s="11" customFormat="1" ht="13.5" customHeight="1">
      <c r="A49" s="1"/>
      <c r="B49" s="2"/>
      <c r="C49" s="12"/>
      <c r="D49" s="2"/>
      <c r="E49" s="2"/>
      <c r="F49" s="2"/>
      <c r="G49" s="2"/>
      <c r="H49" s="2"/>
      <c r="I49" s="18"/>
      <c r="K49" s="2"/>
      <c r="L49" s="2"/>
      <c r="M49" s="2"/>
      <c r="N49" s="2"/>
      <c r="O49" s="2"/>
      <c r="P49" s="2"/>
      <c r="Q49" s="2"/>
    </row>
    <row r="50" spans="1:17" s="11" customFormat="1" ht="13.5" customHeight="1">
      <c r="A50" s="1"/>
      <c r="B50" s="2"/>
      <c r="C50" s="12"/>
      <c r="D50" s="2"/>
      <c r="E50" s="2"/>
      <c r="F50" s="2"/>
      <c r="G50" s="2"/>
      <c r="H50" s="2"/>
      <c r="I50" s="18"/>
      <c r="K50" s="2"/>
      <c r="L50" s="2"/>
      <c r="M50" s="2"/>
      <c r="N50" s="2"/>
      <c r="O50" s="2"/>
      <c r="P50" s="2"/>
      <c r="Q50" s="2"/>
    </row>
    <row r="51" spans="1:17" s="11" customFormat="1" ht="18" customHeight="1">
      <c r="A51" s="14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5" t="s">
        <v>129</v>
      </c>
    </row>
    <row r="52" spans="1:34" s="34" customFormat="1" ht="23.25" customHeight="1">
      <c r="A52" s="112" t="s">
        <v>130</v>
      </c>
      <c r="B52" s="112"/>
      <c r="C52" s="112"/>
      <c r="D52" s="112"/>
      <c r="E52" s="112"/>
      <c r="F52" s="112"/>
      <c r="G52" s="112"/>
      <c r="H52" s="112"/>
      <c r="I52" s="113" t="s">
        <v>131</v>
      </c>
      <c r="J52" s="113"/>
      <c r="K52" s="113"/>
      <c r="L52" s="113"/>
      <c r="M52" s="113"/>
      <c r="N52" s="113"/>
      <c r="O52" s="113"/>
      <c r="P52" s="113"/>
      <c r="Q52" s="113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17" ht="18" customHeight="1">
      <c r="A53" s="3"/>
      <c r="D53" s="5"/>
      <c r="E53" s="5"/>
      <c r="F53" s="5"/>
      <c r="G53" s="5"/>
      <c r="H53" s="6"/>
      <c r="I53" s="7"/>
      <c r="J53" s="7"/>
      <c r="K53" s="8"/>
      <c r="L53" s="8"/>
      <c r="M53" s="8"/>
      <c r="N53" s="8"/>
      <c r="O53" s="8"/>
      <c r="P53" s="8"/>
      <c r="Q53" s="8"/>
    </row>
    <row r="54" spans="3:17" ht="10.5" customHeight="1" thickBo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34" s="45" customFormat="1" ht="21" customHeight="1">
      <c r="A55" s="104" t="s">
        <v>132</v>
      </c>
      <c r="B55" s="109"/>
      <c r="C55" s="110"/>
      <c r="D55" s="62" t="s">
        <v>133</v>
      </c>
      <c r="E55" s="92"/>
      <c r="F55" s="92"/>
      <c r="G55" s="92"/>
      <c r="H55" s="93"/>
      <c r="I55" s="63" t="s">
        <v>134</v>
      </c>
      <c r="J55" s="92"/>
      <c r="K55" s="92"/>
      <c r="L55" s="92"/>
      <c r="M55" s="93"/>
      <c r="N55" s="10" t="s">
        <v>135</v>
      </c>
      <c r="O55" s="43"/>
      <c r="P55" s="43"/>
      <c r="Q55" s="43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34" s="45" customFormat="1" ht="27" customHeight="1">
      <c r="A56" s="65"/>
      <c r="B56" s="65"/>
      <c r="C56" s="98"/>
      <c r="D56" s="85" t="s">
        <v>109</v>
      </c>
      <c r="E56" s="61" t="s">
        <v>136</v>
      </c>
      <c r="F56" s="91"/>
      <c r="G56" s="85" t="s">
        <v>137</v>
      </c>
      <c r="H56" s="85" t="s">
        <v>138</v>
      </c>
      <c r="I56" s="97" t="s">
        <v>109</v>
      </c>
      <c r="J56" s="61" t="s">
        <v>136</v>
      </c>
      <c r="K56" s="91"/>
      <c r="L56" s="85" t="s">
        <v>137</v>
      </c>
      <c r="M56" s="85" t="s">
        <v>138</v>
      </c>
      <c r="N56" s="85" t="s">
        <v>109</v>
      </c>
      <c r="O56" s="85" t="s">
        <v>113</v>
      </c>
      <c r="P56" s="85" t="s">
        <v>137</v>
      </c>
      <c r="Q56" s="88" t="s">
        <v>138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34" s="45" customFormat="1" ht="19.5" customHeight="1">
      <c r="A57" s="65"/>
      <c r="B57" s="65"/>
      <c r="C57" s="98"/>
      <c r="D57" s="86"/>
      <c r="E57" s="85" t="s">
        <v>139</v>
      </c>
      <c r="F57" s="85" t="s">
        <v>140</v>
      </c>
      <c r="G57" s="86"/>
      <c r="H57" s="86"/>
      <c r="I57" s="98"/>
      <c r="J57" s="85" t="s">
        <v>139</v>
      </c>
      <c r="K57" s="85" t="s">
        <v>140</v>
      </c>
      <c r="L57" s="86"/>
      <c r="M57" s="86"/>
      <c r="N57" s="86"/>
      <c r="O57" s="86"/>
      <c r="P57" s="86"/>
      <c r="Q57" s="59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34" s="45" customFormat="1" ht="25.5" customHeight="1">
      <c r="A58" s="111"/>
      <c r="B58" s="111"/>
      <c r="C58" s="99"/>
      <c r="D58" s="87"/>
      <c r="E58" s="87"/>
      <c r="F58" s="87"/>
      <c r="G58" s="87"/>
      <c r="H58" s="87"/>
      <c r="I58" s="99"/>
      <c r="J58" s="87"/>
      <c r="K58" s="87"/>
      <c r="L58" s="87"/>
      <c r="M58" s="87"/>
      <c r="N58" s="87"/>
      <c r="O58" s="87"/>
      <c r="P58" s="87"/>
      <c r="Q58" s="60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34" s="45" customFormat="1" ht="17.25" customHeight="1">
      <c r="A59" s="100" t="s">
        <v>141</v>
      </c>
      <c r="B59" s="100"/>
      <c r="C59" s="101"/>
      <c r="D59" s="13">
        <v>181</v>
      </c>
      <c r="E59" s="13">
        <v>63219</v>
      </c>
      <c r="F59" s="13">
        <v>281</v>
      </c>
      <c r="G59" s="13">
        <v>764551</v>
      </c>
      <c r="H59" s="13">
        <v>48303320</v>
      </c>
      <c r="I59" s="13">
        <v>178</v>
      </c>
      <c r="J59" s="13">
        <v>63219</v>
      </c>
      <c r="K59" s="13">
        <v>0</v>
      </c>
      <c r="L59" s="13">
        <v>746140</v>
      </c>
      <c r="M59" s="13">
        <v>47031420</v>
      </c>
      <c r="N59" s="13">
        <v>3</v>
      </c>
      <c r="O59" s="13">
        <v>281</v>
      </c>
      <c r="P59" s="13">
        <v>18411</v>
      </c>
      <c r="Q59" s="13">
        <v>1271900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34" s="45" customFormat="1" ht="17.25" customHeight="1">
      <c r="A60" s="74" t="s">
        <v>142</v>
      </c>
      <c r="B60" s="74"/>
      <c r="C60" s="78"/>
      <c r="D60" s="13">
        <v>172</v>
      </c>
      <c r="E60" s="13">
        <v>61263</v>
      </c>
      <c r="F60" s="13">
        <v>279</v>
      </c>
      <c r="G60" s="13">
        <v>764030</v>
      </c>
      <c r="H60" s="13">
        <v>48569184</v>
      </c>
      <c r="I60" s="13">
        <v>169</v>
      </c>
      <c r="J60" s="13">
        <v>61263</v>
      </c>
      <c r="K60" s="13">
        <v>0</v>
      </c>
      <c r="L60" s="13">
        <v>745641</v>
      </c>
      <c r="M60" s="13">
        <v>47299484</v>
      </c>
      <c r="N60" s="13">
        <v>3</v>
      </c>
      <c r="O60" s="13">
        <v>279</v>
      </c>
      <c r="P60" s="13">
        <v>18389</v>
      </c>
      <c r="Q60" s="13">
        <v>1269700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s="45" customFormat="1" ht="17.25" customHeight="1">
      <c r="A61" s="74" t="s">
        <v>143</v>
      </c>
      <c r="B61" s="74"/>
      <c r="C61" s="78"/>
      <c r="D61" s="13">
        <v>164</v>
      </c>
      <c r="E61" s="13">
        <v>58860</v>
      </c>
      <c r="F61" s="13">
        <v>271</v>
      </c>
      <c r="G61" s="13">
        <v>790948</v>
      </c>
      <c r="H61" s="13">
        <v>49017644</v>
      </c>
      <c r="I61" s="13">
        <v>161</v>
      </c>
      <c r="J61" s="13">
        <v>58860</v>
      </c>
      <c r="K61" s="13">
        <v>0</v>
      </c>
      <c r="L61" s="13">
        <v>772559</v>
      </c>
      <c r="M61" s="13">
        <v>47747944</v>
      </c>
      <c r="N61" s="13">
        <v>3</v>
      </c>
      <c r="O61" s="13">
        <v>271</v>
      </c>
      <c r="P61" s="13">
        <v>18389</v>
      </c>
      <c r="Q61" s="13">
        <v>1269700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s="45" customFormat="1" ht="17.25" customHeight="1">
      <c r="A62" s="80" t="s">
        <v>144</v>
      </c>
      <c r="B62" s="81"/>
      <c r="C62" s="82"/>
      <c r="D62" s="13">
        <v>160</v>
      </c>
      <c r="E62" s="13">
        <v>56331</v>
      </c>
      <c r="F62" s="13">
        <v>271</v>
      </c>
      <c r="G62" s="57" t="s">
        <v>97</v>
      </c>
      <c r="H62" s="13">
        <v>48254534</v>
      </c>
      <c r="I62" s="13">
        <v>157</v>
      </c>
      <c r="J62" s="13">
        <v>56331</v>
      </c>
      <c r="K62" s="13">
        <v>0</v>
      </c>
      <c r="L62" s="57" t="s">
        <v>97</v>
      </c>
      <c r="M62" s="13">
        <v>47284834</v>
      </c>
      <c r="N62" s="13">
        <v>3</v>
      </c>
      <c r="O62" s="13">
        <v>271</v>
      </c>
      <c r="P62" s="57" t="s">
        <v>97</v>
      </c>
      <c r="Q62" s="13">
        <v>969700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17" ht="4.5" customHeight="1">
      <c r="A63" s="71"/>
      <c r="B63" s="71"/>
      <c r="C63" s="7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0.25" customHeight="1">
      <c r="A64" s="80" t="s">
        <v>145</v>
      </c>
      <c r="B64" s="81"/>
      <c r="C64" s="82"/>
      <c r="D64" s="13">
        <f>IF(SUM(I64,N64)=SUM(D68,D73,D82,D88:D94),SUM(I64,N64),"error")</f>
        <v>158</v>
      </c>
      <c r="E64" s="13">
        <f>IF(SUM(E68,E73,E82,E88:E94)=J64,J64,"error")</f>
        <v>52530</v>
      </c>
      <c r="F64" s="13">
        <f>IF(SUM(K64,O64)=SUM(F68,F73,F82,F88:F94),SUM(K64,O64),"error")</f>
        <v>259</v>
      </c>
      <c r="G64" s="57" t="s">
        <v>97</v>
      </c>
      <c r="H64" s="13">
        <f>IF(SUM(M64,Q64)=SUM(H68,H73,H82,H88:H94),SUM(M64,Q64),"error")</f>
        <v>66961359</v>
      </c>
      <c r="I64" s="13">
        <f>SUM(I68,I73,I82,I88:I94)</f>
        <v>155</v>
      </c>
      <c r="J64" s="13">
        <f>SUM(J68,J73,J82,J88:J94)</f>
        <v>52530</v>
      </c>
      <c r="K64" s="13">
        <f>SUM(K68,K73,K82,K88:K94)</f>
        <v>0</v>
      </c>
      <c r="L64" s="57" t="s">
        <v>97</v>
      </c>
      <c r="M64" s="13">
        <f>SUM(M68,M73,M82,M88:M94)</f>
        <v>65693959</v>
      </c>
      <c r="N64" s="13">
        <f>SUM(N68,N73,N82,N88:N94)</f>
        <v>3</v>
      </c>
      <c r="O64" s="13">
        <f>SUM(O68,O73,O82,O88:O94)</f>
        <v>259</v>
      </c>
      <c r="P64" s="57" t="s">
        <v>97</v>
      </c>
      <c r="Q64" s="13">
        <f>SUM(Q68,Q73,Q82,Q88:Q94)</f>
        <v>1267400</v>
      </c>
    </row>
    <row r="65" spans="1:17" ht="4.5" customHeight="1">
      <c r="A65" s="71"/>
      <c r="B65" s="71"/>
      <c r="C65" s="7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34" ht="15" customHeight="1">
      <c r="A66" s="74" t="s">
        <v>146</v>
      </c>
      <c r="B66" s="71"/>
      <c r="C66" s="46" t="s">
        <v>147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" customHeight="1">
      <c r="A67" s="71" t="s">
        <v>148</v>
      </c>
      <c r="B67" s="71"/>
      <c r="C67" s="46" t="s">
        <v>149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72" t="s">
        <v>150</v>
      </c>
      <c r="B68" s="73"/>
      <c r="C68" s="47" t="s">
        <v>151</v>
      </c>
      <c r="D68" s="16">
        <f>SUM(D69:D71)</f>
        <v>9</v>
      </c>
      <c r="E68" s="16">
        <f>IF(SUM(E69:E71)=(J68),SUM(E69:E71),"error")</f>
        <v>8055</v>
      </c>
      <c r="F68" s="16">
        <f>IF(SUM(F69:F71)=(K68),SUM(F69:F71),"error")</f>
        <v>0</v>
      </c>
      <c r="G68" s="58" t="s">
        <v>152</v>
      </c>
      <c r="H68" s="16">
        <f>IF(SUM(H69:H71)=SUM(M68,Q68),SUM(H69:H71),"error")</f>
        <v>43045214</v>
      </c>
      <c r="I68" s="16">
        <f>SUM(I69:I71)</f>
        <v>9</v>
      </c>
      <c r="J68" s="16">
        <f>SUM(J69:J71)</f>
        <v>8055</v>
      </c>
      <c r="K68" s="16">
        <f>SUM(K69:K71)</f>
        <v>0</v>
      </c>
      <c r="L68" s="58" t="s">
        <v>152</v>
      </c>
      <c r="M68" s="16">
        <f>SUM(M69:M71)</f>
        <v>43045214</v>
      </c>
      <c r="N68" s="16">
        <f>SUM(N69:N71)</f>
        <v>0</v>
      </c>
      <c r="O68" s="16">
        <f>SUM(O69:O71)</f>
        <v>0</v>
      </c>
      <c r="P68" s="58" t="s">
        <v>152</v>
      </c>
      <c r="Q68" s="16">
        <f>SUM(Q69:Q71)</f>
        <v>0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4.25" customHeight="1">
      <c r="A69" s="66" t="s">
        <v>20</v>
      </c>
      <c r="B69" s="67"/>
      <c r="C69" s="48" t="s">
        <v>153</v>
      </c>
      <c r="D69" s="13">
        <f>SUM(N69,I69)</f>
        <v>6</v>
      </c>
      <c r="E69" s="13">
        <f>SUM(J69,N69)</f>
        <v>4226</v>
      </c>
      <c r="F69" s="13">
        <f>SUM(K69,O69)</f>
        <v>0</v>
      </c>
      <c r="G69" s="57" t="s">
        <v>97</v>
      </c>
      <c r="H69" s="13">
        <f>SUM(M69,Q69)</f>
        <v>19247000</v>
      </c>
      <c r="I69" s="13">
        <v>6</v>
      </c>
      <c r="J69" s="13">
        <v>4226</v>
      </c>
      <c r="K69" s="13">
        <v>0</v>
      </c>
      <c r="L69" s="57" t="s">
        <v>97</v>
      </c>
      <c r="M69" s="13">
        <v>19247000</v>
      </c>
      <c r="N69" s="13">
        <v>0</v>
      </c>
      <c r="O69" s="13">
        <v>0</v>
      </c>
      <c r="P69" s="57" t="s">
        <v>97</v>
      </c>
      <c r="Q69" s="13">
        <v>0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4.25" customHeight="1">
      <c r="A70" s="75" t="s">
        <v>154</v>
      </c>
      <c r="B70" s="76"/>
      <c r="C70" s="56" t="s">
        <v>155</v>
      </c>
      <c r="D70" s="13">
        <f>SUM(N70,I70)</f>
        <v>3</v>
      </c>
      <c r="E70" s="13">
        <f>SUM(J70,N70)</f>
        <v>3829</v>
      </c>
      <c r="F70" s="13">
        <f>SUM(K70,O70)</f>
        <v>0</v>
      </c>
      <c r="G70" s="57" t="s">
        <v>97</v>
      </c>
      <c r="H70" s="13">
        <f>SUM(M70,Q70)</f>
        <v>23798214</v>
      </c>
      <c r="I70" s="13">
        <v>3</v>
      </c>
      <c r="J70" s="13">
        <v>3829</v>
      </c>
      <c r="K70" s="13">
        <v>0</v>
      </c>
      <c r="L70" s="57" t="s">
        <v>97</v>
      </c>
      <c r="M70" s="13">
        <v>23798214</v>
      </c>
      <c r="N70" s="13">
        <v>0</v>
      </c>
      <c r="O70" s="13">
        <v>0</v>
      </c>
      <c r="P70" s="57" t="s">
        <v>97</v>
      </c>
      <c r="Q70" s="13">
        <v>0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4.25" customHeight="1">
      <c r="A71" s="77" t="s">
        <v>156</v>
      </c>
      <c r="B71" s="70"/>
      <c r="C71" s="49" t="s">
        <v>157</v>
      </c>
      <c r="D71" s="13">
        <f>SUM(N71,I71)</f>
        <v>0</v>
      </c>
      <c r="E71" s="13">
        <f>SUM(J71)</f>
        <v>0</v>
      </c>
      <c r="F71" s="13">
        <f>SUM(K71,O71)</f>
        <v>0</v>
      </c>
      <c r="G71" s="57" t="s">
        <v>97</v>
      </c>
      <c r="H71" s="13">
        <f>SUM(M71,Q71)</f>
        <v>0</v>
      </c>
      <c r="I71" s="13">
        <v>0</v>
      </c>
      <c r="J71" s="13">
        <v>0</v>
      </c>
      <c r="K71" s="13">
        <v>0</v>
      </c>
      <c r="L71" s="57" t="s">
        <v>97</v>
      </c>
      <c r="M71" s="13">
        <v>0</v>
      </c>
      <c r="N71" s="13">
        <v>0</v>
      </c>
      <c r="O71" s="13">
        <v>0</v>
      </c>
      <c r="P71" s="57" t="s">
        <v>97</v>
      </c>
      <c r="Q71" s="13">
        <v>0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5" customHeight="1">
      <c r="A72" s="70" t="s">
        <v>158</v>
      </c>
      <c r="B72" s="70"/>
      <c r="C72" s="49" t="s">
        <v>159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5" customHeight="1">
      <c r="A73" s="72" t="s">
        <v>160</v>
      </c>
      <c r="B73" s="73"/>
      <c r="C73" s="47" t="s">
        <v>161</v>
      </c>
      <c r="D73" s="16">
        <f>SUM(D74:D80)</f>
        <v>31</v>
      </c>
      <c r="E73" s="16">
        <f>IF(SUM(E74:E80)=(J73),SUM(E74:E80),"error")</f>
        <v>1515</v>
      </c>
      <c r="F73" s="16">
        <f>IF(SUM(F74:F80)=SUM(K73,O73),SUM(F74:F80),"error")</f>
        <v>0</v>
      </c>
      <c r="G73" s="58" t="s">
        <v>152</v>
      </c>
      <c r="H73" s="16">
        <f>IF(SUM(H74:H80)=(M73),SUM(H74:H80),"error")</f>
        <v>13377600</v>
      </c>
      <c r="I73" s="16">
        <f>SUM(I74:I80)</f>
        <v>31</v>
      </c>
      <c r="J73" s="16">
        <f>SUM(J74:J80)</f>
        <v>1515</v>
      </c>
      <c r="K73" s="16">
        <f>SUM(K74:K79)</f>
        <v>0</v>
      </c>
      <c r="L73" s="58" t="s">
        <v>152</v>
      </c>
      <c r="M73" s="16">
        <f>SUM(M74:M80)</f>
        <v>13377600</v>
      </c>
      <c r="N73" s="16">
        <f>SUM(N74:N79)</f>
        <v>0</v>
      </c>
      <c r="O73" s="16">
        <f>SUM(O74:O79)</f>
        <v>0</v>
      </c>
      <c r="P73" s="58" t="s">
        <v>152</v>
      </c>
      <c r="Q73" s="16">
        <f>SUM(Q74:Q79)</f>
        <v>0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4.25" customHeight="1">
      <c r="A74" s="66" t="s">
        <v>162</v>
      </c>
      <c r="B74" s="67"/>
      <c r="C74" s="49" t="s">
        <v>163</v>
      </c>
      <c r="D74" s="13">
        <f aca="true" t="shared" si="3" ref="D74:D80">SUM(I74,N74)</f>
        <v>1</v>
      </c>
      <c r="E74" s="13">
        <f aca="true" t="shared" si="4" ref="E74:E80">SUM(J74)</f>
        <v>132</v>
      </c>
      <c r="F74" s="13">
        <f aca="true" t="shared" si="5" ref="F74:F80">SUM(K74,O74)</f>
        <v>0</v>
      </c>
      <c r="G74" s="57" t="s">
        <v>97</v>
      </c>
      <c r="H74" s="13">
        <f aca="true" t="shared" si="6" ref="H74:H80">SUM(M74,Q74)</f>
        <v>1920000</v>
      </c>
      <c r="I74" s="13">
        <v>1</v>
      </c>
      <c r="J74" s="13">
        <v>132</v>
      </c>
      <c r="K74" s="13">
        <v>0</v>
      </c>
      <c r="L74" s="57" t="s">
        <v>97</v>
      </c>
      <c r="M74" s="13">
        <v>1920000</v>
      </c>
      <c r="N74" s="13">
        <v>0</v>
      </c>
      <c r="O74" s="13">
        <v>0</v>
      </c>
      <c r="P74" s="57" t="s">
        <v>97</v>
      </c>
      <c r="Q74" s="13">
        <v>0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4.25" customHeight="1">
      <c r="A75" s="66" t="s">
        <v>164</v>
      </c>
      <c r="B75" s="67"/>
      <c r="C75" s="48" t="s">
        <v>165</v>
      </c>
      <c r="D75" s="13">
        <f t="shared" si="3"/>
        <v>0</v>
      </c>
      <c r="E75" s="13">
        <f t="shared" si="4"/>
        <v>0</v>
      </c>
      <c r="F75" s="13">
        <f t="shared" si="5"/>
        <v>0</v>
      </c>
      <c r="G75" s="57" t="s">
        <v>97</v>
      </c>
      <c r="H75" s="13">
        <f t="shared" si="6"/>
        <v>0</v>
      </c>
      <c r="I75" s="13">
        <v>0</v>
      </c>
      <c r="J75" s="13">
        <v>0</v>
      </c>
      <c r="K75" s="13">
        <v>0</v>
      </c>
      <c r="L75" s="57" t="s">
        <v>97</v>
      </c>
      <c r="M75" s="13">
        <v>0</v>
      </c>
      <c r="N75" s="13">
        <v>0</v>
      </c>
      <c r="O75" s="13">
        <v>0</v>
      </c>
      <c r="P75" s="57" t="s">
        <v>97</v>
      </c>
      <c r="Q75" s="13">
        <v>0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4.25" customHeight="1">
      <c r="A76" s="66" t="s">
        <v>166</v>
      </c>
      <c r="B76" s="67"/>
      <c r="C76" s="49" t="s">
        <v>167</v>
      </c>
      <c r="D76" s="13">
        <f t="shared" si="3"/>
        <v>0</v>
      </c>
      <c r="E76" s="13">
        <f t="shared" si="4"/>
        <v>0</v>
      </c>
      <c r="F76" s="13">
        <f t="shared" si="5"/>
        <v>0</v>
      </c>
      <c r="G76" s="57" t="s">
        <v>97</v>
      </c>
      <c r="H76" s="13">
        <f t="shared" si="6"/>
        <v>0</v>
      </c>
      <c r="I76" s="13">
        <v>0</v>
      </c>
      <c r="J76" s="13">
        <v>0</v>
      </c>
      <c r="K76" s="13">
        <v>0</v>
      </c>
      <c r="L76" s="57" t="s">
        <v>97</v>
      </c>
      <c r="M76" s="13">
        <v>0</v>
      </c>
      <c r="N76" s="13">
        <v>0</v>
      </c>
      <c r="O76" s="13">
        <v>0</v>
      </c>
      <c r="P76" s="57" t="s">
        <v>97</v>
      </c>
      <c r="Q76" s="13">
        <v>0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4.25" customHeight="1">
      <c r="A77" s="66" t="s">
        <v>168</v>
      </c>
      <c r="B77" s="67"/>
      <c r="C77" s="49" t="s">
        <v>169</v>
      </c>
      <c r="D77" s="13">
        <f t="shared" si="3"/>
        <v>0</v>
      </c>
      <c r="E77" s="13">
        <f t="shared" si="4"/>
        <v>0</v>
      </c>
      <c r="F77" s="13">
        <f t="shared" si="5"/>
        <v>0</v>
      </c>
      <c r="G77" s="57" t="s">
        <v>97</v>
      </c>
      <c r="H77" s="13">
        <f t="shared" si="6"/>
        <v>0</v>
      </c>
      <c r="I77" s="13">
        <v>0</v>
      </c>
      <c r="J77" s="13">
        <v>0</v>
      </c>
      <c r="K77" s="13">
        <v>0</v>
      </c>
      <c r="L77" s="57" t="s">
        <v>97</v>
      </c>
      <c r="M77" s="13">
        <v>0</v>
      </c>
      <c r="N77" s="13">
        <v>0</v>
      </c>
      <c r="O77" s="13">
        <v>0</v>
      </c>
      <c r="P77" s="57" t="s">
        <v>97</v>
      </c>
      <c r="Q77" s="13">
        <v>0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4.25" customHeight="1">
      <c r="A78" s="66" t="s">
        <v>170</v>
      </c>
      <c r="B78" s="67"/>
      <c r="C78" s="49" t="s">
        <v>171</v>
      </c>
      <c r="D78" s="13">
        <f t="shared" si="3"/>
        <v>0</v>
      </c>
      <c r="E78" s="13">
        <f t="shared" si="4"/>
        <v>0</v>
      </c>
      <c r="F78" s="13">
        <f t="shared" si="5"/>
        <v>0</v>
      </c>
      <c r="G78" s="57" t="s">
        <v>97</v>
      </c>
      <c r="H78" s="13">
        <f t="shared" si="6"/>
        <v>0</v>
      </c>
      <c r="I78" s="13">
        <v>0</v>
      </c>
      <c r="J78" s="13">
        <v>0</v>
      </c>
      <c r="K78" s="13">
        <v>0</v>
      </c>
      <c r="L78" s="57" t="s">
        <v>97</v>
      </c>
      <c r="M78" s="13">
        <v>0</v>
      </c>
      <c r="N78" s="13">
        <v>0</v>
      </c>
      <c r="O78" s="13">
        <v>0</v>
      </c>
      <c r="P78" s="57" t="s">
        <v>97</v>
      </c>
      <c r="Q78" s="13">
        <v>0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4.25" customHeight="1">
      <c r="A79" s="66" t="s">
        <v>172</v>
      </c>
      <c r="B79" s="67"/>
      <c r="C79" s="48" t="s">
        <v>173</v>
      </c>
      <c r="D79" s="13">
        <f t="shared" si="3"/>
        <v>0</v>
      </c>
      <c r="E79" s="13">
        <f t="shared" si="4"/>
        <v>0</v>
      </c>
      <c r="F79" s="13">
        <f t="shared" si="5"/>
        <v>0</v>
      </c>
      <c r="G79" s="57" t="s">
        <v>97</v>
      </c>
      <c r="H79" s="13">
        <f t="shared" si="6"/>
        <v>0</v>
      </c>
      <c r="I79" s="13">
        <v>0</v>
      </c>
      <c r="J79" s="13">
        <v>0</v>
      </c>
      <c r="K79" s="13">
        <v>0</v>
      </c>
      <c r="L79" s="57" t="s">
        <v>97</v>
      </c>
      <c r="M79" s="13">
        <v>0</v>
      </c>
      <c r="N79" s="13">
        <v>0</v>
      </c>
      <c r="O79" s="13">
        <v>0</v>
      </c>
      <c r="P79" s="57" t="s">
        <v>97</v>
      </c>
      <c r="Q79" s="13">
        <v>0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4.25" customHeight="1">
      <c r="A80" s="74" t="s">
        <v>174</v>
      </c>
      <c r="B80" s="67"/>
      <c r="C80" s="52" t="s">
        <v>175</v>
      </c>
      <c r="D80" s="13">
        <f t="shared" si="3"/>
        <v>30</v>
      </c>
      <c r="E80" s="13">
        <f t="shared" si="4"/>
        <v>1383</v>
      </c>
      <c r="F80" s="13">
        <f t="shared" si="5"/>
        <v>0</v>
      </c>
      <c r="G80" s="57" t="s">
        <v>97</v>
      </c>
      <c r="H80" s="13">
        <f t="shared" si="6"/>
        <v>11457600</v>
      </c>
      <c r="I80" s="13">
        <v>30</v>
      </c>
      <c r="J80" s="13">
        <v>1383</v>
      </c>
      <c r="K80" s="13">
        <v>0</v>
      </c>
      <c r="L80" s="57" t="s">
        <v>97</v>
      </c>
      <c r="M80" s="13">
        <v>11457600</v>
      </c>
      <c r="N80" s="13">
        <v>0</v>
      </c>
      <c r="O80" s="13">
        <v>0</v>
      </c>
      <c r="P80" s="57" t="s">
        <v>97</v>
      </c>
      <c r="Q80" s="13">
        <v>0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5" customHeight="1">
      <c r="A81" s="70" t="s">
        <v>176</v>
      </c>
      <c r="B81" s="70"/>
      <c r="C81" s="49" t="s">
        <v>177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5" customHeight="1">
      <c r="A82" s="72" t="s">
        <v>21</v>
      </c>
      <c r="B82" s="73"/>
      <c r="C82" s="47" t="s">
        <v>161</v>
      </c>
      <c r="D82" s="16">
        <f>SUM(D84:D87)</f>
        <v>110</v>
      </c>
      <c r="E82" s="16">
        <f>IF(SUM(E83:E87)=(J82),(J82),"error")</f>
        <v>42256</v>
      </c>
      <c r="F82" s="16">
        <f>IF(SUM(F83:F89)=SUM(K82,O82),SUM(F83:F89),"error")</f>
        <v>253</v>
      </c>
      <c r="G82" s="58" t="s">
        <v>152</v>
      </c>
      <c r="H82" s="16">
        <f>IF(SUM(H83:H89)=SUM(M82,Q82),SUM(H83:H89),"error")</f>
        <v>7651320</v>
      </c>
      <c r="I82" s="16">
        <f>SUM(I83:I87)</f>
        <v>108</v>
      </c>
      <c r="J82" s="16">
        <f>SUM(J83:J87)</f>
        <v>42256</v>
      </c>
      <c r="K82" s="16">
        <v>0</v>
      </c>
      <c r="L82" s="58" t="s">
        <v>152</v>
      </c>
      <c r="M82" s="16">
        <f>SUM(M83:M87)</f>
        <v>6614020</v>
      </c>
      <c r="N82" s="16">
        <f>SUM(N83:N87)</f>
        <v>2</v>
      </c>
      <c r="O82" s="16">
        <f>SUM(O83:O87)</f>
        <v>253</v>
      </c>
      <c r="P82" s="58" t="s">
        <v>152</v>
      </c>
      <c r="Q82" s="16">
        <f>SUM(Q83:Q87)</f>
        <v>1037300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4.25" customHeight="1">
      <c r="A83" s="66" t="s">
        <v>57</v>
      </c>
      <c r="B83" s="67"/>
      <c r="C83" s="49" t="s">
        <v>178</v>
      </c>
      <c r="D83" s="13">
        <f aca="true" t="shared" si="7" ref="D83:D89">SUM(I83,N83)</f>
        <v>0</v>
      </c>
      <c r="E83" s="13">
        <f aca="true" t="shared" si="8" ref="E83:E89">SUM(J83)</f>
        <v>0</v>
      </c>
      <c r="F83" s="13">
        <f aca="true" t="shared" si="9" ref="F83:F89">SUM(K83,O83)</f>
        <v>0</v>
      </c>
      <c r="G83" s="57" t="s">
        <v>97</v>
      </c>
      <c r="H83" s="13">
        <f aca="true" t="shared" si="10" ref="H83:H89">SUM(M83,Q83)</f>
        <v>0</v>
      </c>
      <c r="I83" s="13">
        <v>0</v>
      </c>
      <c r="J83" s="13">
        <v>0</v>
      </c>
      <c r="K83" s="13">
        <v>0</v>
      </c>
      <c r="L83" s="57" t="s">
        <v>97</v>
      </c>
      <c r="M83" s="13">
        <v>0</v>
      </c>
      <c r="N83" s="13">
        <v>0</v>
      </c>
      <c r="O83" s="13">
        <v>0</v>
      </c>
      <c r="P83" s="57" t="s">
        <v>97</v>
      </c>
      <c r="Q83" s="13">
        <v>0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4.25" customHeight="1">
      <c r="A84" s="66" t="s">
        <v>179</v>
      </c>
      <c r="B84" s="67"/>
      <c r="C84" s="49" t="s">
        <v>180</v>
      </c>
      <c r="D84" s="13">
        <f t="shared" si="7"/>
        <v>0</v>
      </c>
      <c r="E84" s="13">
        <f t="shared" si="8"/>
        <v>0</v>
      </c>
      <c r="F84" s="13">
        <f t="shared" si="9"/>
        <v>0</v>
      </c>
      <c r="G84" s="57" t="s">
        <v>97</v>
      </c>
      <c r="H84" s="13">
        <f t="shared" si="10"/>
        <v>0</v>
      </c>
      <c r="I84" s="13">
        <v>0</v>
      </c>
      <c r="J84" s="13">
        <v>0</v>
      </c>
      <c r="K84" s="13">
        <v>0</v>
      </c>
      <c r="L84" s="57" t="s">
        <v>97</v>
      </c>
      <c r="M84" s="13">
        <v>0</v>
      </c>
      <c r="N84" s="13">
        <v>0</v>
      </c>
      <c r="O84" s="13">
        <v>0</v>
      </c>
      <c r="P84" s="57" t="s">
        <v>97</v>
      </c>
      <c r="Q84" s="13">
        <v>0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4.25" customHeight="1">
      <c r="A85" s="66" t="s">
        <v>61</v>
      </c>
      <c r="B85" s="67"/>
      <c r="C85" s="49" t="s">
        <v>181</v>
      </c>
      <c r="D85" s="13">
        <f t="shared" si="7"/>
        <v>1</v>
      </c>
      <c r="E85" s="13">
        <f t="shared" si="8"/>
        <v>85</v>
      </c>
      <c r="F85" s="13">
        <f t="shared" si="9"/>
        <v>0</v>
      </c>
      <c r="G85" s="57" t="s">
        <v>97</v>
      </c>
      <c r="H85" s="13">
        <f t="shared" si="10"/>
        <v>28800</v>
      </c>
      <c r="I85" s="13">
        <v>1</v>
      </c>
      <c r="J85" s="13">
        <v>85</v>
      </c>
      <c r="K85" s="13">
        <v>0</v>
      </c>
      <c r="L85" s="57" t="s">
        <v>97</v>
      </c>
      <c r="M85" s="13">
        <v>28800</v>
      </c>
      <c r="N85" s="13">
        <v>0</v>
      </c>
      <c r="O85" s="13">
        <v>0</v>
      </c>
      <c r="P85" s="57" t="s">
        <v>97</v>
      </c>
      <c r="Q85" s="13">
        <v>0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4.25" customHeight="1">
      <c r="A86" s="66" t="s">
        <v>22</v>
      </c>
      <c r="B86" s="67"/>
      <c r="C86" s="49" t="s">
        <v>182</v>
      </c>
      <c r="D86" s="13">
        <f t="shared" si="7"/>
        <v>18</v>
      </c>
      <c r="E86" s="13">
        <f t="shared" si="8"/>
        <v>3063</v>
      </c>
      <c r="F86" s="13">
        <f t="shared" si="9"/>
        <v>132</v>
      </c>
      <c r="G86" s="57" t="s">
        <v>97</v>
      </c>
      <c r="H86" s="13">
        <f t="shared" si="10"/>
        <v>5985420</v>
      </c>
      <c r="I86" s="13">
        <v>17</v>
      </c>
      <c r="J86" s="13">
        <v>3063</v>
      </c>
      <c r="K86" s="13">
        <v>0</v>
      </c>
      <c r="L86" s="57" t="s">
        <v>97</v>
      </c>
      <c r="M86" s="13">
        <v>5073220</v>
      </c>
      <c r="N86" s="13">
        <v>1</v>
      </c>
      <c r="O86" s="13">
        <v>132</v>
      </c>
      <c r="P86" s="57" t="s">
        <v>97</v>
      </c>
      <c r="Q86" s="13">
        <v>912200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4.25" customHeight="1">
      <c r="A87" s="66" t="s">
        <v>23</v>
      </c>
      <c r="B87" s="67"/>
      <c r="C87" s="49" t="s">
        <v>183</v>
      </c>
      <c r="D87" s="13">
        <f t="shared" si="7"/>
        <v>91</v>
      </c>
      <c r="E87" s="13">
        <f t="shared" si="8"/>
        <v>39108</v>
      </c>
      <c r="F87" s="13">
        <f t="shared" si="9"/>
        <v>121</v>
      </c>
      <c r="G87" s="57" t="s">
        <v>97</v>
      </c>
      <c r="H87" s="13">
        <f t="shared" si="10"/>
        <v>1637100</v>
      </c>
      <c r="I87" s="13">
        <v>90</v>
      </c>
      <c r="J87" s="13">
        <v>39108</v>
      </c>
      <c r="K87" s="13">
        <v>0</v>
      </c>
      <c r="L87" s="57" t="s">
        <v>97</v>
      </c>
      <c r="M87" s="13">
        <v>1512000</v>
      </c>
      <c r="N87" s="13">
        <v>1</v>
      </c>
      <c r="O87" s="13">
        <v>121</v>
      </c>
      <c r="P87" s="57" t="s">
        <v>97</v>
      </c>
      <c r="Q87" s="13">
        <v>125100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5" customHeight="1">
      <c r="A88" s="70" t="s">
        <v>184</v>
      </c>
      <c r="B88" s="70"/>
      <c r="C88" s="49" t="s">
        <v>185</v>
      </c>
      <c r="D88" s="13">
        <f t="shared" si="7"/>
        <v>0</v>
      </c>
      <c r="E88" s="13">
        <f t="shared" si="8"/>
        <v>0</v>
      </c>
      <c r="F88" s="13">
        <f t="shared" si="9"/>
        <v>0</v>
      </c>
      <c r="G88" s="57" t="s">
        <v>97</v>
      </c>
      <c r="H88" s="13">
        <f t="shared" si="10"/>
        <v>0</v>
      </c>
      <c r="I88" s="13">
        <v>0</v>
      </c>
      <c r="J88" s="13">
        <v>0</v>
      </c>
      <c r="K88" s="13">
        <v>0</v>
      </c>
      <c r="L88" s="57" t="s">
        <v>97</v>
      </c>
      <c r="M88" s="13">
        <v>0</v>
      </c>
      <c r="N88" s="13">
        <v>0</v>
      </c>
      <c r="O88" s="13">
        <v>0</v>
      </c>
      <c r="P88" s="57" t="s">
        <v>97</v>
      </c>
      <c r="Q88" s="13">
        <v>0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4.25" customHeight="1">
      <c r="A89" s="71" t="s">
        <v>186</v>
      </c>
      <c r="B89" s="71"/>
      <c r="C89" s="49" t="s">
        <v>187</v>
      </c>
      <c r="D89" s="13">
        <f t="shared" si="7"/>
        <v>0</v>
      </c>
      <c r="E89" s="13">
        <f t="shared" si="8"/>
        <v>0</v>
      </c>
      <c r="F89" s="13">
        <f t="shared" si="9"/>
        <v>0</v>
      </c>
      <c r="G89" s="57" t="s">
        <v>97</v>
      </c>
      <c r="H89" s="13">
        <f t="shared" si="10"/>
        <v>0</v>
      </c>
      <c r="I89" s="13">
        <v>0</v>
      </c>
      <c r="J89" s="13">
        <v>0</v>
      </c>
      <c r="K89" s="13">
        <v>0</v>
      </c>
      <c r="L89" s="57" t="s">
        <v>97</v>
      </c>
      <c r="M89" s="13">
        <v>0</v>
      </c>
      <c r="N89" s="13">
        <v>0</v>
      </c>
      <c r="O89" s="13">
        <v>0</v>
      </c>
      <c r="P89" s="57" t="s">
        <v>97</v>
      </c>
      <c r="Q89" s="13">
        <v>0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3.75" customHeight="1">
      <c r="A90" s="50" t="s">
        <v>0</v>
      </c>
      <c r="B90" s="51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5" customHeight="1">
      <c r="A91" s="68" t="s">
        <v>188</v>
      </c>
      <c r="B91" s="69"/>
      <c r="C91" s="49" t="s">
        <v>189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5" customHeight="1">
      <c r="A92" s="65" t="s">
        <v>190</v>
      </c>
      <c r="B92" s="65"/>
      <c r="C92" s="49" t="s">
        <v>24</v>
      </c>
      <c r="D92" s="13">
        <f>SUM(I92,N92)</f>
        <v>0</v>
      </c>
      <c r="E92" s="13">
        <f>SUM(J92)</f>
        <v>0</v>
      </c>
      <c r="F92" s="13">
        <f>SUM(K92,O92)</f>
        <v>0</v>
      </c>
      <c r="G92" s="57" t="s">
        <v>97</v>
      </c>
      <c r="H92" s="13">
        <f>SUM(M92,Q92)</f>
        <v>0</v>
      </c>
      <c r="I92" s="13">
        <v>0</v>
      </c>
      <c r="J92" s="13">
        <v>0</v>
      </c>
      <c r="K92" s="13">
        <v>0</v>
      </c>
      <c r="L92" s="57" t="s">
        <v>97</v>
      </c>
      <c r="M92" s="13">
        <v>0</v>
      </c>
      <c r="N92" s="13">
        <v>0</v>
      </c>
      <c r="O92" s="13">
        <v>0</v>
      </c>
      <c r="P92" s="57" t="s">
        <v>97</v>
      </c>
      <c r="Q92" s="13">
        <v>0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5" customHeight="1">
      <c r="A93" s="65" t="s">
        <v>191</v>
      </c>
      <c r="B93" s="65"/>
      <c r="C93" s="49" t="s">
        <v>192</v>
      </c>
      <c r="D93" s="13">
        <f>SUM(I93,N93)</f>
        <v>8</v>
      </c>
      <c r="E93" s="13">
        <f>SUM(J93)</f>
        <v>704</v>
      </c>
      <c r="F93" s="13">
        <f>SUM(K93,O93)</f>
        <v>6</v>
      </c>
      <c r="G93" s="57" t="s">
        <v>97</v>
      </c>
      <c r="H93" s="13">
        <f>SUM(M93,Q93)</f>
        <v>2887225</v>
      </c>
      <c r="I93" s="13">
        <v>7</v>
      </c>
      <c r="J93" s="13">
        <v>704</v>
      </c>
      <c r="K93" s="13">
        <v>0</v>
      </c>
      <c r="L93" s="57" t="s">
        <v>97</v>
      </c>
      <c r="M93" s="13">
        <v>2657125</v>
      </c>
      <c r="N93" s="13">
        <v>1</v>
      </c>
      <c r="O93" s="13">
        <v>6</v>
      </c>
      <c r="P93" s="57" t="s">
        <v>97</v>
      </c>
      <c r="Q93" s="13">
        <v>230100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5" customHeight="1">
      <c r="A94" s="65" t="s">
        <v>193</v>
      </c>
      <c r="B94" s="65"/>
      <c r="C94" s="49" t="s">
        <v>194</v>
      </c>
      <c r="D94" s="13">
        <f>SUM(I94,N94)</f>
        <v>0</v>
      </c>
      <c r="E94" s="13">
        <f>SUM(J94)</f>
        <v>0</v>
      </c>
      <c r="F94" s="13">
        <f>SUM(K94,O94)</f>
        <v>0</v>
      </c>
      <c r="G94" s="57" t="s">
        <v>97</v>
      </c>
      <c r="H94" s="13">
        <f>SUM(M94,Q94)</f>
        <v>0</v>
      </c>
      <c r="I94" s="13">
        <v>0</v>
      </c>
      <c r="J94" s="13">
        <v>0</v>
      </c>
      <c r="K94" s="13">
        <v>0</v>
      </c>
      <c r="L94" s="57" t="s">
        <v>97</v>
      </c>
      <c r="M94" s="13">
        <v>0</v>
      </c>
      <c r="N94" s="13">
        <v>0</v>
      </c>
      <c r="O94" s="13">
        <v>0</v>
      </c>
      <c r="P94" s="57" t="s">
        <v>97</v>
      </c>
      <c r="Q94" s="13">
        <v>0</v>
      </c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4.5" customHeight="1" thickBot="1">
      <c r="A95" s="40"/>
      <c r="B95" s="41"/>
      <c r="C95" s="42"/>
      <c r="D95" s="13"/>
      <c r="E95" s="13"/>
      <c r="F95" s="13"/>
      <c r="G95" s="13"/>
      <c r="H95" s="13"/>
      <c r="I95" s="39"/>
      <c r="J95" s="39"/>
      <c r="K95" s="13"/>
      <c r="L95" s="13"/>
      <c r="M95" s="13"/>
      <c r="N95" s="13"/>
      <c r="O95" s="13"/>
      <c r="P95" s="13"/>
      <c r="Q95" s="13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17" s="11" customFormat="1" ht="13.5" customHeight="1">
      <c r="A96" s="36" t="s">
        <v>126</v>
      </c>
      <c r="B96" s="37"/>
      <c r="C96" s="38"/>
      <c r="D96" s="37"/>
      <c r="E96" s="37"/>
      <c r="F96" s="37"/>
      <c r="G96" s="37"/>
      <c r="H96" s="37"/>
      <c r="I96" s="55" t="s">
        <v>127</v>
      </c>
      <c r="K96" s="37"/>
      <c r="L96" s="37"/>
      <c r="M96" s="37"/>
      <c r="N96" s="37"/>
      <c r="O96" s="37"/>
      <c r="P96" s="37"/>
      <c r="Q96" s="37"/>
    </row>
  </sheetData>
  <mergeCells count="88">
    <mergeCell ref="D5:H5"/>
    <mergeCell ref="A94:B94"/>
    <mergeCell ref="A86:B86"/>
    <mergeCell ref="A91:B91"/>
    <mergeCell ref="A92:B92"/>
    <mergeCell ref="A93:B93"/>
    <mergeCell ref="A88:B88"/>
    <mergeCell ref="A89:B89"/>
    <mergeCell ref="A82:B82"/>
    <mergeCell ref="A83:B83"/>
    <mergeCell ref="A85:B85"/>
    <mergeCell ref="A77:B77"/>
    <mergeCell ref="A78:B78"/>
    <mergeCell ref="A79:B79"/>
    <mergeCell ref="A81:B81"/>
    <mergeCell ref="A80:B80"/>
    <mergeCell ref="A74:B74"/>
    <mergeCell ref="A75:B75"/>
    <mergeCell ref="A76:B76"/>
    <mergeCell ref="A84:B84"/>
    <mergeCell ref="A70:B70"/>
    <mergeCell ref="A71:B71"/>
    <mergeCell ref="A72:B72"/>
    <mergeCell ref="A73:B73"/>
    <mergeCell ref="A60:C60"/>
    <mergeCell ref="A61:C61"/>
    <mergeCell ref="A65:C65"/>
    <mergeCell ref="A69:B69"/>
    <mergeCell ref="O56:O58"/>
    <mergeCell ref="P56:P58"/>
    <mergeCell ref="Q56:Q58"/>
    <mergeCell ref="E6:F6"/>
    <mergeCell ref="J6:K6"/>
    <mergeCell ref="J7:J8"/>
    <mergeCell ref="K7:K8"/>
    <mergeCell ref="E56:F56"/>
    <mergeCell ref="J56:K56"/>
    <mergeCell ref="D55:H55"/>
    <mergeCell ref="P6:P8"/>
    <mergeCell ref="Q6:Q8"/>
    <mergeCell ref="N6:N8"/>
    <mergeCell ref="I6:I8"/>
    <mergeCell ref="O6:O8"/>
    <mergeCell ref="M6:M8"/>
    <mergeCell ref="A87:B87"/>
    <mergeCell ref="M56:M58"/>
    <mergeCell ref="J57:J58"/>
    <mergeCell ref="K57:K58"/>
    <mergeCell ref="D56:D58"/>
    <mergeCell ref="A67:B67"/>
    <mergeCell ref="A68:B68"/>
    <mergeCell ref="A66:B66"/>
    <mergeCell ref="A59:C59"/>
    <mergeCell ref="A63:C63"/>
    <mergeCell ref="A17:C17"/>
    <mergeCell ref="A11:C11"/>
    <mergeCell ref="N56:N58"/>
    <mergeCell ref="G56:G58"/>
    <mergeCell ref="L56:L58"/>
    <mergeCell ref="I55:M55"/>
    <mergeCell ref="A13:C13"/>
    <mergeCell ref="A14:C14"/>
    <mergeCell ref="A15:C15"/>
    <mergeCell ref="A16:C16"/>
    <mergeCell ref="A5:C8"/>
    <mergeCell ref="A55:C58"/>
    <mergeCell ref="A64:C64"/>
    <mergeCell ref="E7:E8"/>
    <mergeCell ref="A62:C62"/>
    <mergeCell ref="A12:C12"/>
    <mergeCell ref="A19:C19"/>
    <mergeCell ref="A10:C10"/>
    <mergeCell ref="A24:C24"/>
    <mergeCell ref="A18:C18"/>
    <mergeCell ref="H56:H58"/>
    <mergeCell ref="I56:I58"/>
    <mergeCell ref="E57:E58"/>
    <mergeCell ref="F57:F58"/>
    <mergeCell ref="A2:H2"/>
    <mergeCell ref="I2:Q2"/>
    <mergeCell ref="A52:H52"/>
    <mergeCell ref="I52:Q52"/>
    <mergeCell ref="I5:M5"/>
    <mergeCell ref="D6:D8"/>
    <mergeCell ref="G6:G8"/>
    <mergeCell ref="H6:H8"/>
    <mergeCell ref="L6:L8"/>
    <mergeCell ref="F7:F8"/>
  </mergeCells>
  <printOptions/>
  <pageMargins left="0.5905511811023623" right="1.29" top="0.38" bottom="0.2" header="0.2" footer="0.37"/>
  <pageSetup horizontalDpi="180" verticalDpi="180" orientation="portrait" paperSize="9" r:id="rId1"/>
  <rowBreaks count="1" manualBreakCount="1">
    <brk id="50" max="255" man="1"/>
  </rowBreaks>
  <colBreaks count="1" manualBreakCount="1">
    <brk id="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2013-11-08T01:59:22Z</cp:lastPrinted>
  <dcterms:created xsi:type="dcterms:W3CDTF">2005-10-26T08:08:55Z</dcterms:created>
  <dcterms:modified xsi:type="dcterms:W3CDTF">2013-12-04T07:56:58Z</dcterms:modified>
  <cp:category/>
  <cp:version/>
  <cp:contentType/>
  <cp:contentStatus/>
</cp:coreProperties>
</file>