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'Sheet1'!$A$1:$M$44</definedName>
  </definedNames>
  <calcPr fullCalcOnLoad="1"/>
</workbook>
</file>

<file path=xl/sharedStrings.xml><?xml version="1.0" encoding="utf-8"?>
<sst xmlns="http://schemas.openxmlformats.org/spreadsheetml/2006/main" count="109" uniqueCount="82">
  <si>
    <t>合計</t>
  </si>
  <si>
    <t>男</t>
  </si>
  <si>
    <t>女</t>
  </si>
  <si>
    <t>平地</t>
  </si>
  <si>
    <t>山地</t>
  </si>
  <si>
    <t>計</t>
  </si>
  <si>
    <r>
      <t>2-8</t>
    </r>
    <r>
      <rPr>
        <sz val="9"/>
        <rFont val="新細明體"/>
        <family val="1"/>
      </rPr>
      <t>表計算</t>
    </r>
  </si>
  <si>
    <t>(1222-02-01)</t>
  </si>
  <si>
    <t>鄉鎮市</t>
  </si>
  <si>
    <t>合</t>
  </si>
  <si>
    <t>原住</t>
  </si>
  <si>
    <t>民戶</t>
  </si>
  <si>
    <t>口數</t>
  </si>
  <si>
    <t>戶數</t>
  </si>
  <si>
    <t>總計</t>
  </si>
  <si>
    <t>花 蓮 市</t>
  </si>
  <si>
    <t>鳳 林 鎮</t>
  </si>
  <si>
    <t>玉 里 鎮</t>
  </si>
  <si>
    <t>新 城 鄉</t>
  </si>
  <si>
    <t>吉 安 鄉</t>
  </si>
  <si>
    <t>壽 豐 鄉</t>
  </si>
  <si>
    <t>光 復 鄉</t>
  </si>
  <si>
    <t>豐 濱 鄉</t>
  </si>
  <si>
    <t>瑞 穗 鄉</t>
  </si>
  <si>
    <t>富 里 鄉</t>
  </si>
  <si>
    <t>秀 林 鄉</t>
  </si>
  <si>
    <t>萬 榮 鄉</t>
  </si>
  <si>
    <t>卓 溪 鄉</t>
  </si>
  <si>
    <r>
      <t>戶　　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戶</t>
    </r>
    <r>
      <rPr>
        <sz val="9"/>
        <rFont val="Times New Roman"/>
        <family val="1"/>
      </rPr>
      <t xml:space="preserve">)  Num. of Household </t>
    </r>
  </si>
  <si>
    <r>
      <t>人口數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  Num. of Population</t>
    </r>
  </si>
  <si>
    <r>
      <t xml:space="preserve">平地原住民
</t>
    </r>
    <r>
      <rPr>
        <sz val="9"/>
        <rFont val="Times New Roman"/>
        <family val="1"/>
      </rPr>
      <t>Aborigines in Plains</t>
    </r>
  </si>
  <si>
    <r>
      <t>平地原住民</t>
    </r>
    <r>
      <rPr>
        <sz val="9"/>
        <rFont val="Times New Roman"/>
        <family val="1"/>
      </rPr>
      <t xml:space="preserve">  Aborigines in Plains</t>
    </r>
  </si>
  <si>
    <r>
      <t>山地原住民</t>
    </r>
    <r>
      <rPr>
        <sz val="9"/>
        <rFont val="Times New Roman"/>
        <family val="1"/>
      </rPr>
      <t xml:space="preserve">  Aborigines in Mountains</t>
    </r>
  </si>
  <si>
    <r>
      <t>計</t>
    </r>
    <r>
      <rPr>
        <sz val="9"/>
        <rFont val="Times New Roman"/>
        <family val="1"/>
      </rPr>
      <t xml:space="preserve"> Total</t>
    </r>
  </si>
  <si>
    <r>
      <t>男</t>
    </r>
    <r>
      <rPr>
        <sz val="9"/>
        <rFont val="Times New Roman"/>
        <family val="1"/>
      </rPr>
      <t xml:space="preserve"> Male</t>
    </r>
  </si>
  <si>
    <r>
      <t>女</t>
    </r>
    <r>
      <rPr>
        <sz val="9"/>
        <rFont val="Times New Roman"/>
        <family val="1"/>
      </rPr>
      <t xml:space="preserve"> Female</t>
    </r>
  </si>
  <si>
    <r>
      <t>計</t>
    </r>
    <r>
      <rPr>
        <sz val="9"/>
        <rFont val="Times New Roman"/>
        <family val="1"/>
      </rPr>
      <t xml:space="preserve"> Total</t>
    </r>
  </si>
  <si>
    <r>
      <t>男</t>
    </r>
    <r>
      <rPr>
        <sz val="9"/>
        <rFont val="Times New Roman"/>
        <family val="1"/>
      </rPr>
      <t xml:space="preserve"> Male</t>
    </r>
  </si>
  <si>
    <r>
      <t>女</t>
    </r>
    <r>
      <rPr>
        <sz val="9"/>
        <rFont val="Times New Roman"/>
        <family val="1"/>
      </rPr>
      <t xml:space="preserve"> Female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</si>
  <si>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</si>
  <si>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</si>
  <si>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</si>
  <si>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</si>
  <si>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</si>
  <si>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</si>
  <si>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</si>
  <si>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</si>
  <si>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</si>
  <si>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</si>
  <si>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</si>
  <si>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</si>
  <si>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八十四年底</t>
    </r>
    <r>
      <rPr>
        <sz val="9"/>
        <rFont val="Times New Roman"/>
        <family val="1"/>
      </rPr>
      <t xml:space="preserve">  End of 1995</t>
    </r>
  </si>
  <si>
    <r>
      <t>八十五年底</t>
    </r>
    <r>
      <rPr>
        <sz val="9"/>
        <rFont val="Times New Roman"/>
        <family val="1"/>
      </rPr>
      <t xml:space="preserve">  End of 1996</t>
    </r>
  </si>
  <si>
    <r>
      <t>八十六年底</t>
    </r>
    <r>
      <rPr>
        <sz val="9"/>
        <rFont val="Times New Roman"/>
        <family val="1"/>
      </rPr>
      <t xml:space="preserve">  End of 1997</t>
    </r>
  </si>
  <si>
    <r>
      <t>八十七年底</t>
    </r>
    <r>
      <rPr>
        <sz val="9"/>
        <rFont val="Times New Roman"/>
        <family val="1"/>
      </rPr>
      <t xml:space="preserve">  End of 1998</t>
    </r>
  </si>
  <si>
    <r>
      <t>八十九年底</t>
    </r>
    <r>
      <rPr>
        <sz val="9"/>
        <rFont val="Times New Roman"/>
        <family val="1"/>
      </rPr>
      <t xml:space="preserve">  End of 2000</t>
    </r>
  </si>
  <si>
    <r>
      <t>九　十年底</t>
    </r>
    <r>
      <rPr>
        <sz val="9"/>
        <rFont val="Times New Roman"/>
        <family val="1"/>
      </rPr>
      <t xml:space="preserve">  End of 2001</t>
    </r>
  </si>
  <si>
    <r>
      <t>九十一年底</t>
    </r>
    <r>
      <rPr>
        <sz val="9"/>
        <rFont val="Times New Roman"/>
        <family val="1"/>
      </rPr>
      <t xml:space="preserve">  End of 2002</t>
    </r>
  </si>
  <si>
    <r>
      <t>九十二年底</t>
    </r>
    <r>
      <rPr>
        <sz val="9"/>
        <rFont val="Times New Roman"/>
        <family val="1"/>
      </rPr>
      <t xml:space="preserve">  End of 2003</t>
    </r>
  </si>
  <si>
    <t>單位：人</t>
  </si>
  <si>
    <t>表２－８、現住原住民戶口數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</si>
  <si>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</si>
  <si>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r>
      <t>合</t>
    </r>
    <r>
      <rPr>
        <sz val="9"/>
        <rFont val="Times New Roman"/>
        <family val="1"/>
      </rPr>
      <t xml:space="preserve">          </t>
    </r>
    <r>
      <rPr>
        <sz val="9"/>
        <rFont val="華康中黑體"/>
        <family val="3"/>
      </rPr>
      <t>　計</t>
    </r>
    <r>
      <rPr>
        <sz val="9"/>
        <rFont val="Times New Roman"/>
        <family val="1"/>
      </rPr>
      <t xml:space="preserve"> </t>
    </r>
  </si>
  <si>
    <r>
      <t xml:space="preserve">年底別及鄉鎮市別
</t>
    </r>
    <r>
      <rPr>
        <sz val="9"/>
        <rFont val="Times New Roman"/>
        <family val="1"/>
      </rPr>
      <t>End of Year &amp; District</t>
    </r>
  </si>
  <si>
    <r>
      <t xml:space="preserve">山地原住民
</t>
    </r>
    <r>
      <rPr>
        <sz val="9"/>
        <rFont val="Times New Roman"/>
        <family val="1"/>
      </rPr>
      <t>Aborigines in Mountains</t>
    </r>
  </si>
  <si>
    <r>
      <t>壽豐鄉</t>
    </r>
    <r>
      <rPr>
        <sz val="9"/>
        <rFont val="Times New Roman"/>
        <family val="1"/>
      </rPr>
      <t xml:space="preserve"> Shoufeng</t>
    </r>
  </si>
  <si>
    <r>
      <t>九十三年底</t>
    </r>
    <r>
      <rPr>
        <sz val="9"/>
        <rFont val="Times New Roman"/>
        <family val="1"/>
      </rPr>
      <t xml:space="preserve">  End of 2004</t>
    </r>
  </si>
  <si>
    <r>
      <t>九十四年底</t>
    </r>
    <r>
      <rPr>
        <sz val="9"/>
        <rFont val="Times New Roman"/>
        <family val="1"/>
      </rPr>
      <t xml:space="preserve">  End of 2005</t>
    </r>
  </si>
  <si>
    <r>
      <t xml:space="preserve">合計
</t>
    </r>
    <r>
      <rPr>
        <sz val="9"/>
        <rFont val="Times New Roman"/>
        <family val="1"/>
      </rPr>
      <t xml:space="preserve"> 
Total</t>
    </r>
  </si>
  <si>
    <t>Total</t>
  </si>
  <si>
    <r>
      <t>九十五年底</t>
    </r>
    <r>
      <rPr>
        <sz val="9"/>
        <rFont val="Times New Roman"/>
        <family val="1"/>
      </rPr>
      <t xml:space="preserve">  End of 2006</t>
    </r>
  </si>
  <si>
    <r>
      <t>Table 2 - 8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Households and Population of The Aborigines   </t>
    </r>
  </si>
  <si>
    <r>
      <t>九十七年底</t>
    </r>
    <r>
      <rPr>
        <sz val="9"/>
        <rFont val="Times New Roman"/>
        <family val="1"/>
      </rPr>
      <t xml:space="preserve">  End of 2008</t>
    </r>
  </si>
  <si>
    <r>
      <t>九十六年底</t>
    </r>
    <r>
      <rPr>
        <sz val="9"/>
        <rFont val="Times New Roman"/>
        <family val="1"/>
      </rPr>
      <t xml:space="preserve">  End of 2007</t>
    </r>
  </si>
  <si>
    <t>Source：Prepared according to Form 1222-02-02-2 by Civil Affairs Department.</t>
  </si>
  <si>
    <t>資料來源：民政處1222-02-02-2</t>
  </si>
  <si>
    <r>
      <t>八十八年底</t>
    </r>
    <r>
      <rPr>
        <sz val="9"/>
        <rFont val="Times New Roman"/>
        <family val="1"/>
      </rPr>
      <t xml:space="preserve">  End of 1999</t>
    </r>
  </si>
  <si>
    <r>
      <t>九十九年底</t>
    </r>
    <r>
      <rPr>
        <sz val="9"/>
        <rFont val="Times New Roman"/>
        <family val="1"/>
      </rPr>
      <t xml:space="preserve">  End of 2010</t>
    </r>
  </si>
  <si>
    <r>
      <t>九十八年底</t>
    </r>
    <r>
      <rPr>
        <sz val="9"/>
        <rFont val="Times New Roman"/>
        <family val="1"/>
      </rPr>
      <t xml:space="preserve">  End of 2009</t>
    </r>
  </si>
  <si>
    <r>
      <t>一○○年底</t>
    </r>
    <r>
      <rPr>
        <sz val="9"/>
        <rFont val="Times New Roman"/>
        <family val="1"/>
      </rPr>
      <t xml:space="preserve">  End of 2011</t>
    </r>
  </si>
  <si>
    <r>
      <t>人口</t>
    </r>
    <r>
      <rPr>
        <sz val="9"/>
        <rFont val="Times New Roman"/>
        <family val="1"/>
      </rPr>
      <t xml:space="preserve">  52</t>
    </r>
  </si>
  <si>
    <r>
      <t>人口</t>
    </r>
    <r>
      <rPr>
        <sz val="9"/>
        <rFont val="Times New Roman"/>
        <family val="1"/>
      </rPr>
      <t xml:space="preserve">  53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</si>
</sst>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m&quot;月&quot;d&quot;日&quot;"/>
    <numFmt numFmtId="195" formatCode="#,##0.0"/>
    <numFmt numFmtId="196" formatCode="#,##0;#,##0;&quot;-&quot;_-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38" fontId="0" fillId="0" borderId="0" xfId="0" applyAlignment="1">
      <alignment vertical="center"/>
    </xf>
    <xf numFmtId="38" fontId="6" fillId="0" borderId="0" xfId="0" applyFont="1" applyBorder="1" applyAlignment="1">
      <alignment vertical="center"/>
    </xf>
    <xf numFmtId="38" fontId="6" fillId="0" borderId="0" xfId="0" applyFont="1" applyAlignment="1">
      <alignment vertical="center"/>
    </xf>
    <xf numFmtId="38" fontId="6" fillId="0" borderId="1" xfId="0" applyFont="1" applyBorder="1" applyAlignment="1">
      <alignment vertical="center"/>
    </xf>
    <xf numFmtId="38" fontId="4" fillId="0" borderId="0" xfId="0" applyFont="1" applyAlignment="1">
      <alignment/>
    </xf>
    <xf numFmtId="38" fontId="0" fillId="0" borderId="0" xfId="0" applyAlignment="1">
      <alignment/>
    </xf>
    <xf numFmtId="40" fontId="5" fillId="0" borderId="2" xfId="0" applyNumberFormat="1" applyFont="1" applyBorder="1" applyAlignment="1" quotePrefix="1">
      <alignment horizontal="center" vertical="center"/>
    </xf>
    <xf numFmtId="38" fontId="6" fillId="0" borderId="3" xfId="0" applyFont="1" applyBorder="1" applyAlignment="1">
      <alignment vertical="center"/>
    </xf>
    <xf numFmtId="38" fontId="6" fillId="0" borderId="4" xfId="0" applyFont="1" applyBorder="1" applyAlignment="1">
      <alignment vertical="center"/>
    </xf>
    <xf numFmtId="38" fontId="6" fillId="0" borderId="2" xfId="0" applyFont="1" applyBorder="1" applyAlignment="1">
      <alignment vertical="center"/>
    </xf>
    <xf numFmtId="38" fontId="6" fillId="0" borderId="5" xfId="0" applyFont="1" applyBorder="1" applyAlignment="1">
      <alignment vertical="center"/>
    </xf>
    <xf numFmtId="38" fontId="6" fillId="0" borderId="6" xfId="0" applyFont="1" applyBorder="1" applyAlignment="1">
      <alignment vertical="center"/>
    </xf>
    <xf numFmtId="38" fontId="6" fillId="0" borderId="7" xfId="0" applyFont="1" applyBorder="1" applyAlignment="1">
      <alignment vertical="center"/>
    </xf>
    <xf numFmtId="38" fontId="6" fillId="0" borderId="8" xfId="0" applyFont="1" applyBorder="1" applyAlignment="1">
      <alignment vertical="center"/>
    </xf>
    <xf numFmtId="38" fontId="6" fillId="0" borderId="9" xfId="0" applyFont="1" applyBorder="1" applyAlignment="1">
      <alignment vertical="center"/>
    </xf>
    <xf numFmtId="38" fontId="7" fillId="0" borderId="0" xfId="0" applyFont="1" applyAlignment="1" quotePrefix="1">
      <alignment vertical="center"/>
    </xf>
    <xf numFmtId="38" fontId="7" fillId="0" borderId="10" xfId="0" applyFont="1" applyBorder="1" applyAlignment="1" quotePrefix="1">
      <alignment horizontal="left"/>
    </xf>
    <xf numFmtId="38" fontId="7" fillId="0" borderId="3" xfId="0" applyFont="1" applyBorder="1" applyAlignment="1">
      <alignment vertical="center"/>
    </xf>
    <xf numFmtId="38" fontId="7" fillId="0" borderId="11" xfId="0" applyFont="1" applyBorder="1" applyAlignment="1">
      <alignment vertical="center"/>
    </xf>
    <xf numFmtId="38" fontId="7" fillId="0" borderId="3" xfId="0" applyFont="1" applyBorder="1" applyAlignment="1" quotePrefix="1">
      <alignment horizontal="left"/>
    </xf>
    <xf numFmtId="38" fontId="7" fillId="0" borderId="11" xfId="0" applyFont="1" applyBorder="1" applyAlignment="1" quotePrefix="1">
      <alignment horizontal="left" vertical="center"/>
    </xf>
    <xf numFmtId="38" fontId="7" fillId="0" borderId="12" xfId="0" applyFont="1" applyBorder="1" applyAlignment="1">
      <alignment vertical="center"/>
    </xf>
    <xf numFmtId="38" fontId="7" fillId="0" borderId="13" xfId="0" applyFont="1" applyBorder="1" applyAlignment="1">
      <alignment vertical="center"/>
    </xf>
    <xf numFmtId="38" fontId="7" fillId="0" borderId="2" xfId="0" applyFont="1" applyBorder="1" applyAlignment="1" quotePrefix="1">
      <alignment horizontal="left"/>
    </xf>
    <xf numFmtId="38" fontId="7" fillId="0" borderId="14" xfId="0" applyFont="1" applyBorder="1" applyAlignment="1">
      <alignment vertical="center"/>
    </xf>
    <xf numFmtId="38" fontId="5" fillId="0" borderId="15" xfId="0" applyFont="1" applyBorder="1" applyAlignment="1">
      <alignment horizontal="center" vertical="center"/>
    </xf>
    <xf numFmtId="38" fontId="6" fillId="0" borderId="16" xfId="0" applyFont="1" applyBorder="1" applyAlignment="1">
      <alignment vertical="center"/>
    </xf>
    <xf numFmtId="38" fontId="5" fillId="0" borderId="17" xfId="0" applyFont="1" applyBorder="1" applyAlignment="1">
      <alignment horizontal="center" vertical="center"/>
    </xf>
    <xf numFmtId="38" fontId="5" fillId="0" borderId="18" xfId="0" applyFont="1" applyBorder="1" applyAlignment="1">
      <alignment horizontal="center" vertical="center"/>
    </xf>
    <xf numFmtId="38" fontId="7" fillId="0" borderId="0" xfId="0" applyFont="1" applyAlignment="1" quotePrefix="1">
      <alignment vertical="center"/>
    </xf>
    <xf numFmtId="38" fontId="6" fillId="0" borderId="0" xfId="0" applyFont="1" applyAlignment="1">
      <alignment vertical="center"/>
    </xf>
    <xf numFmtId="38" fontId="6" fillId="0" borderId="0" xfId="0" applyFont="1" applyBorder="1" applyAlignment="1">
      <alignment vertical="center"/>
    </xf>
    <xf numFmtId="196" fontId="6" fillId="0" borderId="0" xfId="0" applyNumberFormat="1" applyFont="1" applyBorder="1" applyAlignment="1">
      <alignment vertical="center"/>
    </xf>
    <xf numFmtId="196" fontId="6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38" fontId="5" fillId="0" borderId="2" xfId="0" applyFont="1" applyBorder="1" applyAlignment="1">
      <alignment horizontal="left" vertical="center" indent="1"/>
    </xf>
    <xf numFmtId="38" fontId="5" fillId="0" borderId="2" xfId="0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/>
    </xf>
    <xf numFmtId="38" fontId="6" fillId="0" borderId="0" xfId="0" applyFont="1" applyAlignment="1">
      <alignment horizontal="center" vertical="center" wrapText="1"/>
    </xf>
    <xf numFmtId="38" fontId="5" fillId="0" borderId="2" xfId="0" applyFont="1" applyBorder="1" applyAlignment="1" quotePrefix="1">
      <alignment horizontal="center" vertical="center" wrapText="1"/>
    </xf>
    <xf numFmtId="38" fontId="6" fillId="0" borderId="0" xfId="0" applyFont="1" applyAlignment="1">
      <alignment horizontal="center" vertical="center"/>
    </xf>
    <xf numFmtId="38" fontId="6" fillId="0" borderId="17" xfId="0" applyFont="1" applyBorder="1" applyAlignment="1">
      <alignment horizontal="centerContinuous" vertical="center"/>
    </xf>
    <xf numFmtId="38" fontId="6" fillId="0" borderId="0" xfId="0" applyFont="1" applyBorder="1" applyAlignment="1">
      <alignment horizontal="center" vertical="center"/>
    </xf>
    <xf numFmtId="38" fontId="6" fillId="0" borderId="2" xfId="0" applyFont="1" applyBorder="1" applyAlignment="1">
      <alignment horizontal="center" vertical="center"/>
    </xf>
    <xf numFmtId="38" fontId="6" fillId="0" borderId="8" xfId="0" applyFont="1" applyBorder="1" applyAlignment="1">
      <alignment horizontal="center" vertical="center"/>
    </xf>
    <xf numFmtId="38" fontId="10" fillId="0" borderId="0" xfId="0" applyFont="1" applyBorder="1" applyAlignment="1">
      <alignment horizontal="left" vertical="center"/>
    </xf>
    <xf numFmtId="38" fontId="7" fillId="0" borderId="0" xfId="0" applyFont="1" applyAlignment="1">
      <alignment horizontal="left" vertical="center"/>
    </xf>
    <xf numFmtId="38" fontId="6" fillId="0" borderId="19" xfId="0" applyFont="1" applyBorder="1" applyAlignment="1">
      <alignment horizontal="right" vertical="center" wrapText="1"/>
    </xf>
    <xf numFmtId="38" fontId="6" fillId="0" borderId="0" xfId="0" applyFont="1" applyBorder="1" applyAlignment="1">
      <alignment horizontal="right" vertical="center" wrapText="1"/>
    </xf>
    <xf numFmtId="196" fontId="6" fillId="0" borderId="0" xfId="0" applyNumberFormat="1" applyFont="1" applyBorder="1" applyAlignment="1">
      <alignment horizontal="right" vertical="center" wrapText="1"/>
    </xf>
    <xf numFmtId="38" fontId="6" fillId="0" borderId="19" xfId="0" applyFont="1" applyBorder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38" fontId="6" fillId="0" borderId="0" xfId="0" applyFont="1" applyBorder="1" applyAlignment="1">
      <alignment horizontal="right" vertical="center"/>
    </xf>
    <xf numFmtId="196" fontId="6" fillId="0" borderId="19" xfId="0" applyNumberFormat="1" applyFont="1" applyBorder="1" applyAlignment="1">
      <alignment horizontal="right" vertical="center" wrapText="1"/>
    </xf>
    <xf numFmtId="196" fontId="6" fillId="0" borderId="19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vertical="center"/>
    </xf>
    <xf numFmtId="38" fontId="7" fillId="0" borderId="0" xfId="0" applyFont="1" applyAlignment="1">
      <alignment vertical="center"/>
    </xf>
    <xf numFmtId="196" fontId="6" fillId="0" borderId="0" xfId="0" applyNumberFormat="1" applyFont="1" applyBorder="1" applyAlignment="1" applyProtection="1">
      <alignment vertical="center"/>
      <protection locked="0"/>
    </xf>
    <xf numFmtId="38" fontId="5" fillId="0" borderId="20" xfId="0" applyFont="1" applyBorder="1" applyAlignment="1">
      <alignment horizontal="center" vertical="center"/>
    </xf>
    <xf numFmtId="38" fontId="5" fillId="0" borderId="21" xfId="0" applyFont="1" applyBorder="1" applyAlignment="1">
      <alignment horizontal="center" vertical="center"/>
    </xf>
    <xf numFmtId="38" fontId="5" fillId="0" borderId="22" xfId="0" applyFont="1" applyBorder="1" applyAlignment="1">
      <alignment horizontal="center" vertical="center"/>
    </xf>
    <xf numFmtId="38" fontId="4" fillId="0" borderId="0" xfId="0" applyFont="1" applyAlignment="1">
      <alignment horizontal="center"/>
    </xf>
    <xf numFmtId="38" fontId="10" fillId="0" borderId="0" xfId="0" applyFont="1" applyAlignment="1">
      <alignment horizontal="center"/>
    </xf>
    <xf numFmtId="38" fontId="5" fillId="0" borderId="23" xfId="0" applyFont="1" applyBorder="1" applyAlignment="1">
      <alignment horizontal="center" vertical="center"/>
    </xf>
    <xf numFmtId="38" fontId="5" fillId="0" borderId="12" xfId="0" applyFont="1" applyBorder="1" applyAlignment="1">
      <alignment horizontal="center" vertical="center"/>
    </xf>
    <xf numFmtId="38" fontId="5" fillId="0" borderId="17" xfId="0" applyFont="1" applyBorder="1" applyAlignment="1">
      <alignment horizontal="center" vertical="center"/>
    </xf>
    <xf numFmtId="38" fontId="5" fillId="0" borderId="10" xfId="0" applyFont="1" applyBorder="1" applyAlignment="1">
      <alignment horizontal="center" vertical="center" wrapText="1"/>
    </xf>
    <xf numFmtId="38" fontId="0" fillId="0" borderId="2" xfId="0" applyFont="1" applyBorder="1" applyAlignment="1">
      <alignment horizontal="center" vertical="center" wrapText="1"/>
    </xf>
    <xf numFmtId="38" fontId="0" fillId="0" borderId="4" xfId="0" applyFont="1" applyBorder="1" applyAlignment="1">
      <alignment horizontal="center" vertical="center" wrapText="1"/>
    </xf>
    <xf numFmtId="38" fontId="5" fillId="0" borderId="24" xfId="0" applyFont="1" applyBorder="1" applyAlignment="1">
      <alignment horizontal="center" vertical="center" wrapText="1"/>
    </xf>
    <xf numFmtId="38" fontId="0" fillId="0" borderId="2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100" workbookViewId="0" topLeftCell="A1">
      <pane xSplit="1" ySplit="12" topLeftCell="G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2" sqref="G2:M2"/>
    </sheetView>
  </sheetViews>
  <sheetFormatPr defaultColWidth="9.00390625" defaultRowHeight="19.5" customHeight="1"/>
  <cols>
    <col min="1" max="1" width="18.25390625" style="2" customWidth="1"/>
    <col min="2" max="2" width="11.625" style="2" customWidth="1"/>
    <col min="3" max="4" width="11.50390625" style="2" customWidth="1"/>
    <col min="5" max="6" width="11.625" style="2" customWidth="1"/>
    <col min="7" max="7" width="10.875" style="1" customWidth="1"/>
    <col min="8" max="13" width="10.875" style="2" customWidth="1"/>
    <col min="14" max="14" width="12.875" style="1" customWidth="1"/>
    <col min="15" max="16384" width="12.875" style="2" customWidth="1"/>
  </cols>
  <sheetData>
    <row r="1" spans="1:13" s="36" customFormat="1" ht="18" customHeight="1">
      <c r="A1" s="34" t="s">
        <v>80</v>
      </c>
      <c r="B1" s="35"/>
      <c r="G1" s="35"/>
      <c r="M1" s="37" t="s">
        <v>81</v>
      </c>
    </row>
    <row r="2" spans="1:14" s="4" customFormat="1" ht="19.5" customHeight="1">
      <c r="A2" s="64" t="s">
        <v>60</v>
      </c>
      <c r="B2" s="64"/>
      <c r="C2" s="64"/>
      <c r="D2" s="64"/>
      <c r="E2" s="64"/>
      <c r="F2" s="64"/>
      <c r="G2" s="65" t="s">
        <v>71</v>
      </c>
      <c r="H2" s="65"/>
      <c r="I2" s="65"/>
      <c r="J2" s="65"/>
      <c r="K2" s="65"/>
      <c r="L2" s="65"/>
      <c r="M2" s="65"/>
      <c r="N2" s="5"/>
    </row>
    <row r="3" spans="7:14" ht="19.5" customHeight="1">
      <c r="G3" s="48"/>
      <c r="M3" s="1"/>
      <c r="N3" s="2"/>
    </row>
    <row r="4" spans="1:14" ht="11.25" customHeight="1" thickBot="1">
      <c r="A4" s="59" t="s">
        <v>59</v>
      </c>
      <c r="M4" s="55" t="s">
        <v>61</v>
      </c>
      <c r="N4" s="2"/>
    </row>
    <row r="5" spans="1:13" s="43" customFormat="1" ht="20.25" customHeight="1">
      <c r="A5" s="69" t="s">
        <v>63</v>
      </c>
      <c r="B5" s="61" t="s">
        <v>28</v>
      </c>
      <c r="C5" s="62"/>
      <c r="D5" s="63"/>
      <c r="E5" s="61" t="s">
        <v>29</v>
      </c>
      <c r="F5" s="62"/>
      <c r="G5" s="62"/>
      <c r="H5" s="62"/>
      <c r="I5" s="62"/>
      <c r="J5" s="62"/>
      <c r="K5" s="62"/>
      <c r="L5" s="62"/>
      <c r="M5" s="62"/>
    </row>
    <row r="6" spans="1:13" s="45" customFormat="1" ht="20.25" customHeight="1">
      <c r="A6" s="70"/>
      <c r="B6" s="72" t="s">
        <v>68</v>
      </c>
      <c r="C6" s="72" t="s">
        <v>30</v>
      </c>
      <c r="D6" s="72" t="s">
        <v>64</v>
      </c>
      <c r="E6" s="66" t="s">
        <v>62</v>
      </c>
      <c r="F6" s="67"/>
      <c r="G6" s="44" t="s">
        <v>69</v>
      </c>
      <c r="H6" s="66" t="s">
        <v>31</v>
      </c>
      <c r="I6" s="67"/>
      <c r="J6" s="68"/>
      <c r="K6" s="66" t="s">
        <v>32</v>
      </c>
      <c r="L6" s="67"/>
      <c r="M6" s="67"/>
    </row>
    <row r="7" spans="1:13" s="43" customFormat="1" ht="20.25" customHeight="1">
      <c r="A7" s="71"/>
      <c r="B7" s="73"/>
      <c r="C7" s="73"/>
      <c r="D7" s="73"/>
      <c r="E7" s="25" t="s">
        <v>33</v>
      </c>
      <c r="F7" s="25" t="s">
        <v>34</v>
      </c>
      <c r="G7" s="27" t="s">
        <v>35</v>
      </c>
      <c r="H7" s="25" t="s">
        <v>33</v>
      </c>
      <c r="I7" s="25" t="s">
        <v>34</v>
      </c>
      <c r="J7" s="27" t="s">
        <v>35</v>
      </c>
      <c r="K7" s="25" t="s">
        <v>36</v>
      </c>
      <c r="L7" s="25" t="s">
        <v>37</v>
      </c>
      <c r="M7" s="28" t="s">
        <v>38</v>
      </c>
    </row>
    <row r="8" spans="1:13" s="41" customFormat="1" ht="24.75" customHeight="1" hidden="1">
      <c r="A8" s="39" t="s">
        <v>51</v>
      </c>
      <c r="B8" s="50">
        <f aca="true" t="shared" si="0" ref="B8:B13">SUM(C8:D8)</f>
        <v>18444</v>
      </c>
      <c r="C8" s="51">
        <v>11928</v>
      </c>
      <c r="D8" s="51">
        <v>6516</v>
      </c>
      <c r="E8" s="51">
        <f aca="true" t="shared" si="1" ref="E8:E13">SUM(F8,G8,H8,K8)/2</f>
        <v>83048</v>
      </c>
      <c r="F8" s="51">
        <f aca="true" t="shared" si="2" ref="F8:F13">SUM(I8,L8)</f>
        <v>44808</v>
      </c>
      <c r="G8" s="51">
        <f aca="true" t="shared" si="3" ref="G8:G13">SUM(J8,M8)</f>
        <v>38240</v>
      </c>
      <c r="H8" s="51">
        <f aca="true" t="shared" si="4" ref="H8:H13">SUM(I8:J8)</f>
        <v>52668</v>
      </c>
      <c r="I8" s="51">
        <v>28666</v>
      </c>
      <c r="J8" s="51">
        <v>24002</v>
      </c>
      <c r="K8" s="51">
        <f aca="true" t="shared" si="5" ref="K8:K13">SUM(L8:M8)</f>
        <v>30380</v>
      </c>
      <c r="L8" s="51">
        <v>16142</v>
      </c>
      <c r="M8" s="51">
        <v>14238</v>
      </c>
    </row>
    <row r="9" spans="1:13" s="41" customFormat="1" ht="24.75" customHeight="1" hidden="1">
      <c r="A9" s="42" t="s">
        <v>52</v>
      </c>
      <c r="B9" s="50">
        <f t="shared" si="0"/>
        <v>19128</v>
      </c>
      <c r="C9" s="51">
        <v>12486</v>
      </c>
      <c r="D9" s="51">
        <v>6642</v>
      </c>
      <c r="E9" s="51">
        <f t="shared" si="1"/>
        <v>84371</v>
      </c>
      <c r="F9" s="51">
        <f t="shared" si="2"/>
        <v>45638</v>
      </c>
      <c r="G9" s="51">
        <f t="shared" si="3"/>
        <v>38733</v>
      </c>
      <c r="H9" s="51">
        <f t="shared" si="4"/>
        <v>53564</v>
      </c>
      <c r="I9" s="51">
        <v>29363</v>
      </c>
      <c r="J9" s="51">
        <v>24201</v>
      </c>
      <c r="K9" s="51">
        <f t="shared" si="5"/>
        <v>30807</v>
      </c>
      <c r="L9" s="51">
        <v>16275</v>
      </c>
      <c r="M9" s="51">
        <v>14532</v>
      </c>
    </row>
    <row r="10" spans="1:13" s="41" customFormat="1" ht="24.75" customHeight="1" hidden="1">
      <c r="A10" s="39" t="s">
        <v>53</v>
      </c>
      <c r="B10" s="50">
        <f t="shared" si="0"/>
        <v>20376</v>
      </c>
      <c r="C10" s="51">
        <v>13251</v>
      </c>
      <c r="D10" s="51">
        <v>7125</v>
      </c>
      <c r="E10" s="51">
        <f t="shared" si="1"/>
        <v>84841</v>
      </c>
      <c r="F10" s="51">
        <f t="shared" si="2"/>
        <v>45431</v>
      </c>
      <c r="G10" s="51">
        <f t="shared" si="3"/>
        <v>39410</v>
      </c>
      <c r="H10" s="51">
        <f t="shared" si="4"/>
        <v>53846</v>
      </c>
      <c r="I10" s="51">
        <v>29213</v>
      </c>
      <c r="J10" s="51">
        <v>24633</v>
      </c>
      <c r="K10" s="51">
        <f t="shared" si="5"/>
        <v>30995</v>
      </c>
      <c r="L10" s="51">
        <v>16218</v>
      </c>
      <c r="M10" s="51">
        <v>14777</v>
      </c>
    </row>
    <row r="11" spans="1:13" s="41" customFormat="1" ht="24.75" customHeight="1" hidden="1">
      <c r="A11" s="39" t="s">
        <v>54</v>
      </c>
      <c r="B11" s="50">
        <f t="shared" si="0"/>
        <v>21032</v>
      </c>
      <c r="C11" s="51">
        <v>13682</v>
      </c>
      <c r="D11" s="51">
        <v>7350</v>
      </c>
      <c r="E11" s="51">
        <f t="shared" si="1"/>
        <v>84533</v>
      </c>
      <c r="F11" s="51">
        <f t="shared" si="2"/>
        <v>45114</v>
      </c>
      <c r="G11" s="51">
        <f t="shared" si="3"/>
        <v>39419</v>
      </c>
      <c r="H11" s="51">
        <f t="shared" si="4"/>
        <v>53409</v>
      </c>
      <c r="I11" s="51">
        <v>28816</v>
      </c>
      <c r="J11" s="51">
        <v>24593</v>
      </c>
      <c r="K11" s="51">
        <f t="shared" si="5"/>
        <v>31124</v>
      </c>
      <c r="L11" s="51">
        <v>16298</v>
      </c>
      <c r="M11" s="51">
        <v>14826</v>
      </c>
    </row>
    <row r="12" spans="1:13" s="41" customFormat="1" ht="24.75" customHeight="1" hidden="1">
      <c r="A12" s="39" t="s">
        <v>76</v>
      </c>
      <c r="B12" s="50">
        <f t="shared" si="0"/>
        <v>21827</v>
      </c>
      <c r="C12" s="52">
        <v>14141</v>
      </c>
      <c r="D12" s="52">
        <v>7686</v>
      </c>
      <c r="E12" s="51">
        <f t="shared" si="1"/>
        <v>84367</v>
      </c>
      <c r="F12" s="51">
        <f t="shared" si="2"/>
        <v>44827</v>
      </c>
      <c r="G12" s="51">
        <f t="shared" si="3"/>
        <v>39540</v>
      </c>
      <c r="H12" s="51">
        <f t="shared" si="4"/>
        <v>53092</v>
      </c>
      <c r="I12" s="52">
        <v>28511</v>
      </c>
      <c r="J12" s="52">
        <v>24581</v>
      </c>
      <c r="K12" s="51">
        <f t="shared" si="5"/>
        <v>31275</v>
      </c>
      <c r="L12" s="52">
        <v>16316</v>
      </c>
      <c r="M12" s="52">
        <v>14959</v>
      </c>
    </row>
    <row r="13" spans="1:13" s="41" customFormat="1" ht="24.75" customHeight="1" hidden="1">
      <c r="A13" s="39" t="s">
        <v>55</v>
      </c>
      <c r="B13" s="50">
        <f t="shared" si="0"/>
        <v>21837</v>
      </c>
      <c r="C13" s="52">
        <v>14151</v>
      </c>
      <c r="D13" s="52">
        <v>7686</v>
      </c>
      <c r="E13" s="51">
        <f t="shared" si="1"/>
        <v>83804</v>
      </c>
      <c r="F13" s="51">
        <f t="shared" si="2"/>
        <v>44445</v>
      </c>
      <c r="G13" s="51">
        <f t="shared" si="3"/>
        <v>39359</v>
      </c>
      <c r="H13" s="51">
        <f t="shared" si="4"/>
        <v>52643</v>
      </c>
      <c r="I13" s="52">
        <v>28232</v>
      </c>
      <c r="J13" s="52">
        <v>24411</v>
      </c>
      <c r="K13" s="51">
        <f t="shared" si="5"/>
        <v>31161</v>
      </c>
      <c r="L13" s="52">
        <v>16213</v>
      </c>
      <c r="M13" s="52">
        <v>14948</v>
      </c>
    </row>
    <row r="14" spans="1:13" s="41" customFormat="1" ht="24.75" customHeight="1">
      <c r="A14" s="39" t="s">
        <v>56</v>
      </c>
      <c r="B14" s="50">
        <v>23256</v>
      </c>
      <c r="C14" s="52">
        <v>15025</v>
      </c>
      <c r="D14" s="52">
        <v>8231</v>
      </c>
      <c r="E14" s="51">
        <v>85135</v>
      </c>
      <c r="F14" s="51">
        <v>44856</v>
      </c>
      <c r="G14" s="51">
        <v>40279</v>
      </c>
      <c r="H14" s="51">
        <v>53315</v>
      </c>
      <c r="I14" s="52">
        <v>28379</v>
      </c>
      <c r="J14" s="52">
        <v>24936</v>
      </c>
      <c r="K14" s="51">
        <v>31820</v>
      </c>
      <c r="L14" s="52">
        <v>16477</v>
      </c>
      <c r="M14" s="52">
        <v>15343</v>
      </c>
    </row>
    <row r="15" spans="1:13" s="41" customFormat="1" ht="24.75" customHeight="1">
      <c r="A15" s="39" t="s">
        <v>57</v>
      </c>
      <c r="B15" s="50">
        <v>24337</v>
      </c>
      <c r="C15" s="52">
        <v>15722</v>
      </c>
      <c r="D15" s="52">
        <v>8615</v>
      </c>
      <c r="E15" s="51">
        <v>86759</v>
      </c>
      <c r="F15" s="51">
        <v>45412</v>
      </c>
      <c r="G15" s="51">
        <v>41347</v>
      </c>
      <c r="H15" s="51">
        <v>54236</v>
      </c>
      <c r="I15" s="52">
        <v>28673</v>
      </c>
      <c r="J15" s="52">
        <v>25563</v>
      </c>
      <c r="K15" s="51">
        <v>32523</v>
      </c>
      <c r="L15" s="52">
        <v>16739</v>
      </c>
      <c r="M15" s="52">
        <v>15784</v>
      </c>
    </row>
    <row r="16" spans="1:13" s="41" customFormat="1" ht="24.75" customHeight="1">
      <c r="A16" s="39" t="s">
        <v>58</v>
      </c>
      <c r="B16" s="50">
        <v>25209</v>
      </c>
      <c r="C16" s="52">
        <v>16306</v>
      </c>
      <c r="D16" s="52">
        <v>8903</v>
      </c>
      <c r="E16" s="51">
        <v>87578</v>
      </c>
      <c r="F16" s="51">
        <v>45637</v>
      </c>
      <c r="G16" s="51">
        <v>41941</v>
      </c>
      <c r="H16" s="51">
        <v>54705</v>
      </c>
      <c r="I16" s="52">
        <v>28750</v>
      </c>
      <c r="J16" s="52">
        <v>25955</v>
      </c>
      <c r="K16" s="51">
        <v>32873</v>
      </c>
      <c r="L16" s="52">
        <v>16887</v>
      </c>
      <c r="M16" s="52">
        <v>15986</v>
      </c>
    </row>
    <row r="17" spans="1:13" s="41" customFormat="1" ht="24.75" customHeight="1">
      <c r="A17" s="39" t="s">
        <v>66</v>
      </c>
      <c r="B17" s="50">
        <v>26171</v>
      </c>
      <c r="C17" s="52">
        <v>16940</v>
      </c>
      <c r="D17" s="52">
        <v>9231</v>
      </c>
      <c r="E17" s="51">
        <v>88406</v>
      </c>
      <c r="F17" s="51">
        <v>45799</v>
      </c>
      <c r="G17" s="51">
        <v>42607</v>
      </c>
      <c r="H17" s="51">
        <v>55117</v>
      </c>
      <c r="I17" s="52">
        <v>28765</v>
      </c>
      <c r="J17" s="52">
        <v>26352</v>
      </c>
      <c r="K17" s="51">
        <v>33289</v>
      </c>
      <c r="L17" s="52">
        <v>17034</v>
      </c>
      <c r="M17" s="52">
        <v>16255</v>
      </c>
    </row>
    <row r="18" spans="1:13" s="41" customFormat="1" ht="24.75" customHeight="1">
      <c r="A18" s="39" t="s">
        <v>67</v>
      </c>
      <c r="B18" s="50">
        <v>26851</v>
      </c>
      <c r="C18" s="52">
        <v>17341</v>
      </c>
      <c r="D18" s="52">
        <v>9510</v>
      </c>
      <c r="E18" s="51">
        <v>88831</v>
      </c>
      <c r="F18" s="51">
        <v>45738</v>
      </c>
      <c r="G18" s="51">
        <v>43093</v>
      </c>
      <c r="H18" s="51">
        <v>55256</v>
      </c>
      <c r="I18" s="52">
        <v>28666</v>
      </c>
      <c r="J18" s="52">
        <v>26590</v>
      </c>
      <c r="K18" s="51">
        <v>33575</v>
      </c>
      <c r="L18" s="52">
        <v>17072</v>
      </c>
      <c r="M18" s="52">
        <v>16503</v>
      </c>
    </row>
    <row r="19" spans="1:13" s="41" customFormat="1" ht="24.75" customHeight="1">
      <c r="A19" s="39" t="s">
        <v>70</v>
      </c>
      <c r="B19" s="50">
        <v>27453</v>
      </c>
      <c r="C19" s="52">
        <v>17713</v>
      </c>
      <c r="D19" s="52">
        <v>9740</v>
      </c>
      <c r="E19" s="51">
        <v>89126</v>
      </c>
      <c r="F19" s="51">
        <v>45767</v>
      </c>
      <c r="G19" s="51">
        <v>43359</v>
      </c>
      <c r="H19" s="51">
        <v>55266</v>
      </c>
      <c r="I19" s="52">
        <v>28565</v>
      </c>
      <c r="J19" s="52">
        <v>26701</v>
      </c>
      <c r="K19" s="51">
        <v>33860</v>
      </c>
      <c r="L19" s="52">
        <v>17202</v>
      </c>
      <c r="M19" s="52">
        <v>16658</v>
      </c>
    </row>
    <row r="20" spans="1:13" s="41" customFormat="1" ht="24.75" customHeight="1">
      <c r="A20" s="39" t="s">
        <v>73</v>
      </c>
      <c r="B20" s="50">
        <v>28021</v>
      </c>
      <c r="C20" s="52">
        <v>18072</v>
      </c>
      <c r="D20" s="52">
        <v>9949</v>
      </c>
      <c r="E20" s="51">
        <v>89347</v>
      </c>
      <c r="F20" s="51">
        <v>45754</v>
      </c>
      <c r="G20" s="51">
        <v>43593</v>
      </c>
      <c r="H20" s="51">
        <v>55319</v>
      </c>
      <c r="I20" s="52">
        <v>28476</v>
      </c>
      <c r="J20" s="52">
        <v>26843</v>
      </c>
      <c r="K20" s="51">
        <v>34028</v>
      </c>
      <c r="L20" s="52">
        <v>17278</v>
      </c>
      <c r="M20" s="52">
        <v>16750</v>
      </c>
    </row>
    <row r="21" spans="1:13" s="41" customFormat="1" ht="24.75" customHeight="1">
      <c r="A21" s="39" t="s">
        <v>72</v>
      </c>
      <c r="B21" s="50">
        <v>28624</v>
      </c>
      <c r="C21" s="52">
        <v>18461</v>
      </c>
      <c r="D21" s="52">
        <v>10163</v>
      </c>
      <c r="E21" s="51">
        <v>89812</v>
      </c>
      <c r="F21" s="51">
        <v>45865</v>
      </c>
      <c r="G21" s="51">
        <v>43947</v>
      </c>
      <c r="H21" s="51">
        <v>55543</v>
      </c>
      <c r="I21" s="52">
        <v>28496</v>
      </c>
      <c r="J21" s="52">
        <v>27047</v>
      </c>
      <c r="K21" s="51">
        <v>34269</v>
      </c>
      <c r="L21" s="52">
        <v>17369</v>
      </c>
      <c r="M21" s="52">
        <v>16900</v>
      </c>
    </row>
    <row r="22" spans="1:13" s="41" customFormat="1" ht="24.75" customHeight="1">
      <c r="A22" s="39" t="s">
        <v>78</v>
      </c>
      <c r="B22" s="50">
        <v>29250</v>
      </c>
      <c r="C22" s="52">
        <v>18856</v>
      </c>
      <c r="D22" s="52">
        <v>10394</v>
      </c>
      <c r="E22" s="51">
        <v>90604</v>
      </c>
      <c r="F22" s="51">
        <v>46130</v>
      </c>
      <c r="G22" s="51">
        <v>44474</v>
      </c>
      <c r="H22" s="51">
        <v>55977</v>
      </c>
      <c r="I22" s="52">
        <v>28619</v>
      </c>
      <c r="J22" s="52">
        <v>27358</v>
      </c>
      <c r="K22" s="51">
        <v>34627</v>
      </c>
      <c r="L22" s="52">
        <v>17511</v>
      </c>
      <c r="M22" s="52">
        <v>17116</v>
      </c>
    </row>
    <row r="23" spans="1:13" s="41" customFormat="1" ht="24.75" customHeight="1">
      <c r="A23" s="39" t="s">
        <v>77</v>
      </c>
      <c r="B23" s="50">
        <v>29768</v>
      </c>
      <c r="C23" s="52">
        <v>19173</v>
      </c>
      <c r="D23" s="52">
        <v>10595</v>
      </c>
      <c r="E23" s="51">
        <v>90929</v>
      </c>
      <c r="F23" s="51">
        <v>46181</v>
      </c>
      <c r="G23" s="51">
        <v>44748</v>
      </c>
      <c r="H23" s="51">
        <v>56087</v>
      </c>
      <c r="I23" s="52">
        <v>28616</v>
      </c>
      <c r="J23" s="52">
        <v>27471</v>
      </c>
      <c r="K23" s="51">
        <v>34842</v>
      </c>
      <c r="L23" s="52">
        <v>17565</v>
      </c>
      <c r="M23" s="52">
        <v>17277</v>
      </c>
    </row>
    <row r="24" spans="1:14" ht="6" customHeight="1">
      <c r="A24" s="46"/>
      <c r="B24" s="53"/>
      <c r="C24" s="54"/>
      <c r="D24" s="54"/>
      <c r="E24" s="55"/>
      <c r="F24" s="55"/>
      <c r="G24" s="55"/>
      <c r="H24" s="55"/>
      <c r="I24" s="54"/>
      <c r="J24" s="54"/>
      <c r="K24" s="55"/>
      <c r="L24" s="54"/>
      <c r="M24" s="54"/>
      <c r="N24" s="2"/>
    </row>
    <row r="25" spans="1:14" s="41" customFormat="1" ht="24.75" customHeight="1">
      <c r="A25" s="39" t="s">
        <v>79</v>
      </c>
      <c r="B25" s="56">
        <f>SUM(C25,D25,B27:B39)/2</f>
        <v>30119</v>
      </c>
      <c r="C25" s="52">
        <f>SUM(C27:C39)</f>
        <v>19402</v>
      </c>
      <c r="D25" s="52">
        <f>SUM(D27:D39)</f>
        <v>10717</v>
      </c>
      <c r="E25" s="52">
        <f>SUM(F25,G25,H25,K25,E27:E39)/3</f>
        <v>90920</v>
      </c>
      <c r="F25" s="52">
        <f>SUM(F27:F39,I25,L25)/2</f>
        <v>46077</v>
      </c>
      <c r="G25" s="52">
        <f>SUM(G27:G39,J25,M25)/2</f>
        <v>44843</v>
      </c>
      <c r="H25" s="52">
        <f>SUM(I25:J25,H27:H39)/2</f>
        <v>56017</v>
      </c>
      <c r="I25" s="52">
        <f>SUM(I27:I39)</f>
        <v>28497</v>
      </c>
      <c r="J25" s="52">
        <f>SUM(J27:J39)</f>
        <v>27520</v>
      </c>
      <c r="K25" s="52">
        <f>SUM(L25:M25,K27:K39)/2</f>
        <v>34903</v>
      </c>
      <c r="L25" s="52">
        <f>SUM(L27:L39)</f>
        <v>17580</v>
      </c>
      <c r="M25" s="52">
        <f>SUM(M27:M39)</f>
        <v>17323</v>
      </c>
      <c r="N25" s="40"/>
    </row>
    <row r="26" spans="1:14" ht="6.75" customHeight="1">
      <c r="A26" s="46"/>
      <c r="B26" s="57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32"/>
    </row>
    <row r="27" spans="1:14" ht="19.5" customHeight="1">
      <c r="A27" s="38" t="s">
        <v>39</v>
      </c>
      <c r="B27" s="57">
        <f>SUM(C27:D27)</f>
        <v>4001</v>
      </c>
      <c r="C27" s="60">
        <v>3097</v>
      </c>
      <c r="D27" s="60">
        <v>904</v>
      </c>
      <c r="E27" s="32">
        <f aca="true" t="shared" si="6" ref="E27:E38">SUM(F27:G27)</f>
        <v>11423</v>
      </c>
      <c r="F27" s="32">
        <f aca="true" t="shared" si="7" ref="F27:G39">SUM(I27,L27)</f>
        <v>5137</v>
      </c>
      <c r="G27" s="32">
        <f t="shared" si="7"/>
        <v>6286</v>
      </c>
      <c r="H27" s="32">
        <f aca="true" t="shared" si="8" ref="H27:H38">SUM(I27:J27)</f>
        <v>8771</v>
      </c>
      <c r="I27" s="60">
        <v>3975</v>
      </c>
      <c r="J27" s="60">
        <v>4796</v>
      </c>
      <c r="K27" s="32">
        <f aca="true" t="shared" si="9" ref="K27:K38">SUM(L27:M27)</f>
        <v>2652</v>
      </c>
      <c r="L27" s="60">
        <v>1162</v>
      </c>
      <c r="M27" s="60">
        <v>1490</v>
      </c>
      <c r="N27" s="32"/>
    </row>
    <row r="28" spans="1:14" ht="19.5" customHeight="1">
      <c r="A28" s="38" t="s">
        <v>40</v>
      </c>
      <c r="B28" s="57">
        <f aca="true" t="shared" si="10" ref="B28:B38">SUM(C28:D28)</f>
        <v>730</v>
      </c>
      <c r="C28" s="60">
        <v>592</v>
      </c>
      <c r="D28" s="60">
        <v>138</v>
      </c>
      <c r="E28" s="32">
        <f t="shared" si="6"/>
        <v>1990</v>
      </c>
      <c r="F28" s="32">
        <f>SUM(I28,L28)</f>
        <v>970</v>
      </c>
      <c r="G28" s="32">
        <f>SUM(J28,M28)</f>
        <v>1020</v>
      </c>
      <c r="H28" s="32">
        <f t="shared" si="8"/>
        <v>1574</v>
      </c>
      <c r="I28" s="60">
        <v>802</v>
      </c>
      <c r="J28" s="60">
        <v>772</v>
      </c>
      <c r="K28" s="32">
        <f t="shared" si="9"/>
        <v>416</v>
      </c>
      <c r="L28" s="60">
        <v>168</v>
      </c>
      <c r="M28" s="60">
        <v>248</v>
      </c>
      <c r="N28" s="32"/>
    </row>
    <row r="29" spans="1:14" ht="19.5" customHeight="1">
      <c r="A29" s="38" t="s">
        <v>41</v>
      </c>
      <c r="B29" s="57">
        <f t="shared" si="10"/>
        <v>2611</v>
      </c>
      <c r="C29" s="60">
        <v>2364</v>
      </c>
      <c r="D29" s="60">
        <v>247</v>
      </c>
      <c r="E29" s="32">
        <f t="shared" si="6"/>
        <v>7928</v>
      </c>
      <c r="F29" s="32">
        <f t="shared" si="7"/>
        <v>4177</v>
      </c>
      <c r="G29" s="32">
        <f t="shared" si="7"/>
        <v>3751</v>
      </c>
      <c r="H29" s="32">
        <f t="shared" si="8"/>
        <v>7075</v>
      </c>
      <c r="I29" s="60">
        <v>3820</v>
      </c>
      <c r="J29" s="60">
        <v>3255</v>
      </c>
      <c r="K29" s="32">
        <f t="shared" si="9"/>
        <v>853</v>
      </c>
      <c r="L29" s="60">
        <v>357</v>
      </c>
      <c r="M29" s="60">
        <v>496</v>
      </c>
      <c r="N29" s="32"/>
    </row>
    <row r="30" spans="1:14" ht="19.5" customHeight="1">
      <c r="A30" s="38" t="s">
        <v>42</v>
      </c>
      <c r="B30" s="57">
        <f t="shared" si="10"/>
        <v>2013</v>
      </c>
      <c r="C30" s="60">
        <v>1379</v>
      </c>
      <c r="D30" s="60">
        <v>634</v>
      </c>
      <c r="E30" s="32">
        <f t="shared" si="6"/>
        <v>5946</v>
      </c>
      <c r="F30" s="32">
        <f t="shared" si="7"/>
        <v>2836</v>
      </c>
      <c r="G30" s="32">
        <f t="shared" si="7"/>
        <v>3110</v>
      </c>
      <c r="H30" s="32">
        <f t="shared" si="8"/>
        <v>3986</v>
      </c>
      <c r="I30" s="60">
        <v>1952</v>
      </c>
      <c r="J30" s="60">
        <v>2034</v>
      </c>
      <c r="K30" s="32">
        <f t="shared" si="9"/>
        <v>1960</v>
      </c>
      <c r="L30" s="60">
        <v>884</v>
      </c>
      <c r="M30" s="60">
        <v>1076</v>
      </c>
      <c r="N30" s="32"/>
    </row>
    <row r="31" spans="1:14" ht="19.5" customHeight="1">
      <c r="A31" s="38" t="s">
        <v>43</v>
      </c>
      <c r="B31" s="57">
        <f t="shared" si="10"/>
        <v>4879</v>
      </c>
      <c r="C31" s="60">
        <v>3975</v>
      </c>
      <c r="D31" s="60">
        <v>904</v>
      </c>
      <c r="E31" s="32">
        <f t="shared" si="6"/>
        <v>14283</v>
      </c>
      <c r="F31" s="32">
        <f t="shared" si="7"/>
        <v>6900</v>
      </c>
      <c r="G31" s="32">
        <f t="shared" si="7"/>
        <v>7383</v>
      </c>
      <c r="H31" s="32">
        <f t="shared" si="8"/>
        <v>11523</v>
      </c>
      <c r="I31" s="60">
        <v>5661</v>
      </c>
      <c r="J31" s="60">
        <v>5862</v>
      </c>
      <c r="K31" s="32">
        <f t="shared" si="9"/>
        <v>2760</v>
      </c>
      <c r="L31" s="60">
        <v>1239</v>
      </c>
      <c r="M31" s="60">
        <v>1521</v>
      </c>
      <c r="N31" s="32"/>
    </row>
    <row r="32" spans="1:14" ht="19.5" customHeight="1">
      <c r="A32" s="38" t="s">
        <v>65</v>
      </c>
      <c r="B32" s="57">
        <f t="shared" si="10"/>
        <v>2058</v>
      </c>
      <c r="C32" s="60">
        <v>1950</v>
      </c>
      <c r="D32" s="60">
        <v>108</v>
      </c>
      <c r="E32" s="32">
        <f t="shared" si="6"/>
        <v>5811</v>
      </c>
      <c r="F32" s="32">
        <f t="shared" si="7"/>
        <v>2984</v>
      </c>
      <c r="G32" s="32">
        <f t="shared" si="7"/>
        <v>2827</v>
      </c>
      <c r="H32" s="32">
        <f t="shared" si="8"/>
        <v>5413</v>
      </c>
      <c r="I32" s="60">
        <v>2821</v>
      </c>
      <c r="J32" s="60">
        <v>2592</v>
      </c>
      <c r="K32" s="32">
        <f t="shared" si="9"/>
        <v>398</v>
      </c>
      <c r="L32" s="60">
        <v>163</v>
      </c>
      <c r="M32" s="60">
        <v>235</v>
      </c>
      <c r="N32" s="32"/>
    </row>
    <row r="33" spans="1:14" ht="19.5" customHeight="1">
      <c r="A33" s="38" t="s">
        <v>44</v>
      </c>
      <c r="B33" s="57">
        <f t="shared" si="10"/>
        <v>2420</v>
      </c>
      <c r="C33" s="60">
        <v>2377</v>
      </c>
      <c r="D33" s="60">
        <v>43</v>
      </c>
      <c r="E33" s="32">
        <f t="shared" si="6"/>
        <v>7094</v>
      </c>
      <c r="F33" s="32">
        <f t="shared" si="7"/>
        <v>3713</v>
      </c>
      <c r="G33" s="32">
        <f t="shared" si="7"/>
        <v>3381</v>
      </c>
      <c r="H33" s="32">
        <f t="shared" si="8"/>
        <v>6900</v>
      </c>
      <c r="I33" s="60">
        <v>3642</v>
      </c>
      <c r="J33" s="60">
        <v>3258</v>
      </c>
      <c r="K33" s="32">
        <f t="shared" si="9"/>
        <v>194</v>
      </c>
      <c r="L33" s="60">
        <v>71</v>
      </c>
      <c r="M33" s="60">
        <v>123</v>
      </c>
      <c r="N33" s="32"/>
    </row>
    <row r="34" spans="1:14" ht="19.5" customHeight="1">
      <c r="A34" s="38" t="s">
        <v>45</v>
      </c>
      <c r="B34" s="57">
        <f t="shared" si="10"/>
        <v>1387</v>
      </c>
      <c r="C34" s="60">
        <v>1361</v>
      </c>
      <c r="D34" s="60">
        <v>26</v>
      </c>
      <c r="E34" s="32">
        <f t="shared" si="6"/>
        <v>3989</v>
      </c>
      <c r="F34" s="32">
        <f t="shared" si="7"/>
        <v>2207</v>
      </c>
      <c r="G34" s="32">
        <f t="shared" si="7"/>
        <v>1782</v>
      </c>
      <c r="H34" s="32">
        <f t="shared" si="8"/>
        <v>3891</v>
      </c>
      <c r="I34" s="60">
        <v>2167</v>
      </c>
      <c r="J34" s="60">
        <v>1724</v>
      </c>
      <c r="K34" s="32">
        <f t="shared" si="9"/>
        <v>98</v>
      </c>
      <c r="L34" s="60">
        <v>40</v>
      </c>
      <c r="M34" s="60">
        <v>58</v>
      </c>
      <c r="N34" s="32"/>
    </row>
    <row r="35" spans="1:14" ht="19.5" customHeight="1">
      <c r="A35" s="38" t="s">
        <v>46</v>
      </c>
      <c r="B35" s="57">
        <f t="shared" si="10"/>
        <v>1656</v>
      </c>
      <c r="C35" s="60">
        <v>1510</v>
      </c>
      <c r="D35" s="60">
        <v>146</v>
      </c>
      <c r="E35" s="32">
        <f t="shared" si="6"/>
        <v>4929</v>
      </c>
      <c r="F35" s="32">
        <f t="shared" si="7"/>
        <v>2670</v>
      </c>
      <c r="G35" s="32">
        <f t="shared" si="7"/>
        <v>2259</v>
      </c>
      <c r="H35" s="32">
        <f t="shared" si="8"/>
        <v>4443</v>
      </c>
      <c r="I35" s="60">
        <v>2447</v>
      </c>
      <c r="J35" s="60">
        <v>1996</v>
      </c>
      <c r="K35" s="32">
        <f t="shared" si="9"/>
        <v>486</v>
      </c>
      <c r="L35" s="60">
        <v>223</v>
      </c>
      <c r="M35" s="60">
        <v>263</v>
      </c>
      <c r="N35" s="32"/>
    </row>
    <row r="36" spans="1:14" ht="19.5" customHeight="1">
      <c r="A36" s="38" t="s">
        <v>47</v>
      </c>
      <c r="B36" s="57">
        <f t="shared" si="10"/>
        <v>611</v>
      </c>
      <c r="C36" s="60">
        <v>564</v>
      </c>
      <c r="D36" s="60">
        <v>47</v>
      </c>
      <c r="E36" s="32">
        <f t="shared" si="6"/>
        <v>1706</v>
      </c>
      <c r="F36" s="32">
        <f t="shared" si="7"/>
        <v>862</v>
      </c>
      <c r="G36" s="32">
        <f t="shared" si="7"/>
        <v>844</v>
      </c>
      <c r="H36" s="32">
        <f t="shared" si="8"/>
        <v>1506</v>
      </c>
      <c r="I36" s="60">
        <v>786</v>
      </c>
      <c r="J36" s="60">
        <v>720</v>
      </c>
      <c r="K36" s="32">
        <f t="shared" si="9"/>
        <v>200</v>
      </c>
      <c r="L36" s="60">
        <v>76</v>
      </c>
      <c r="M36" s="60">
        <v>124</v>
      </c>
      <c r="N36" s="32"/>
    </row>
    <row r="37" spans="1:14" ht="19.5" customHeight="1">
      <c r="A37" s="38" t="s">
        <v>48</v>
      </c>
      <c r="B37" s="57">
        <f t="shared" si="10"/>
        <v>4112</v>
      </c>
      <c r="C37" s="60">
        <v>169</v>
      </c>
      <c r="D37" s="60">
        <v>3943</v>
      </c>
      <c r="E37" s="32">
        <f t="shared" si="6"/>
        <v>13407</v>
      </c>
      <c r="F37" s="32">
        <f t="shared" si="7"/>
        <v>6840</v>
      </c>
      <c r="G37" s="32">
        <f t="shared" si="7"/>
        <v>6567</v>
      </c>
      <c r="H37" s="32">
        <f t="shared" si="8"/>
        <v>579</v>
      </c>
      <c r="I37" s="60">
        <v>274</v>
      </c>
      <c r="J37" s="60">
        <v>305</v>
      </c>
      <c r="K37" s="32">
        <f t="shared" si="9"/>
        <v>12828</v>
      </c>
      <c r="L37" s="60">
        <v>6566</v>
      </c>
      <c r="M37" s="60">
        <v>6262</v>
      </c>
      <c r="N37" s="32"/>
    </row>
    <row r="38" spans="1:14" ht="19.5" customHeight="1">
      <c r="A38" s="38" t="s">
        <v>49</v>
      </c>
      <c r="B38" s="57">
        <f t="shared" si="10"/>
        <v>2067</v>
      </c>
      <c r="C38" s="60">
        <v>33</v>
      </c>
      <c r="D38" s="60">
        <v>2034</v>
      </c>
      <c r="E38" s="32">
        <f t="shared" si="6"/>
        <v>6462</v>
      </c>
      <c r="F38" s="32">
        <f t="shared" si="7"/>
        <v>3475</v>
      </c>
      <c r="G38" s="32">
        <f t="shared" si="7"/>
        <v>2987</v>
      </c>
      <c r="H38" s="32">
        <f t="shared" si="8"/>
        <v>185</v>
      </c>
      <c r="I38" s="60">
        <v>85</v>
      </c>
      <c r="J38" s="60">
        <v>100</v>
      </c>
      <c r="K38" s="32">
        <f t="shared" si="9"/>
        <v>6277</v>
      </c>
      <c r="L38" s="60">
        <v>3390</v>
      </c>
      <c r="M38" s="60">
        <v>2887</v>
      </c>
      <c r="N38" s="2"/>
    </row>
    <row r="39" spans="1:13" s="1" customFormat="1" ht="19.5" customHeight="1">
      <c r="A39" s="38" t="s">
        <v>50</v>
      </c>
      <c r="B39" s="57">
        <f>SUM(C39:D39)</f>
        <v>1574</v>
      </c>
      <c r="C39" s="60">
        <v>31</v>
      </c>
      <c r="D39" s="60">
        <v>1543</v>
      </c>
      <c r="E39" s="32">
        <f>SUM(F39:G39)</f>
        <v>5952</v>
      </c>
      <c r="F39" s="32">
        <f t="shared" si="7"/>
        <v>3306</v>
      </c>
      <c r="G39" s="32">
        <f>SUM(J39,M39)</f>
        <v>2646</v>
      </c>
      <c r="H39" s="32">
        <f>SUM(I39:J39)</f>
        <v>171</v>
      </c>
      <c r="I39" s="60">
        <v>65</v>
      </c>
      <c r="J39" s="60">
        <v>106</v>
      </c>
      <c r="K39" s="32">
        <f>SUM(L39:M39)</f>
        <v>5781</v>
      </c>
      <c r="L39" s="60">
        <v>3241</v>
      </c>
      <c r="M39" s="60">
        <v>2540</v>
      </c>
    </row>
    <row r="40" spans="1:13" s="1" customFormat="1" ht="14.25" customHeight="1" thickBot="1">
      <c r="A40" s="47"/>
      <c r="B40" s="26"/>
      <c r="C40" s="3"/>
      <c r="D40" s="3"/>
      <c r="E40" s="3"/>
      <c r="F40" s="3"/>
      <c r="G40" s="3"/>
      <c r="H40" s="3"/>
      <c r="I40" s="3"/>
      <c r="J40" s="3"/>
      <c r="K40" s="33"/>
      <c r="L40" s="33"/>
      <c r="M40" s="3"/>
    </row>
    <row r="41" spans="1:13" s="30" customFormat="1" ht="13.5" customHeight="1">
      <c r="A41" s="49" t="s">
        <v>75</v>
      </c>
      <c r="G41" s="58" t="s">
        <v>74</v>
      </c>
      <c r="K41" s="32"/>
      <c r="L41" s="32"/>
      <c r="M41" s="31"/>
    </row>
    <row r="42" spans="1:13" s="30" customFormat="1" ht="13.5" customHeight="1">
      <c r="A42" s="29"/>
      <c r="G42" s="31"/>
      <c r="K42" s="32"/>
      <c r="L42" s="32"/>
      <c r="M42" s="31"/>
    </row>
    <row r="43" spans="1:13" s="30" customFormat="1" ht="13.5" customHeight="1">
      <c r="A43" s="29"/>
      <c r="G43" s="31"/>
      <c r="K43" s="32"/>
      <c r="L43" s="32"/>
      <c r="M43" s="31"/>
    </row>
    <row r="44" spans="1:14" ht="20.25" customHeight="1">
      <c r="A44" s="15"/>
      <c r="K44" s="32"/>
      <c r="L44" s="32"/>
      <c r="M44" s="1"/>
      <c r="N44" s="2"/>
    </row>
    <row r="45" spans="1:14" ht="20.25" customHeight="1">
      <c r="A45" s="15"/>
      <c r="K45" s="32"/>
      <c r="L45" s="32"/>
      <c r="M45" s="1"/>
      <c r="N45" s="2"/>
    </row>
    <row r="46" spans="1:14" ht="20.25" customHeight="1">
      <c r="A46" s="15"/>
      <c r="K46" s="32"/>
      <c r="L46" s="32"/>
      <c r="M46" s="1"/>
      <c r="N46" s="2"/>
    </row>
    <row r="47" spans="1:14" ht="20.25" customHeight="1">
      <c r="A47" s="15"/>
      <c r="K47" s="32"/>
      <c r="L47" s="32"/>
      <c r="M47" s="1"/>
      <c r="N47" s="2"/>
    </row>
    <row r="48" spans="1:14" ht="19.5" customHeight="1">
      <c r="A48"/>
      <c r="B48"/>
      <c r="C48"/>
      <c r="D48"/>
      <c r="E48"/>
      <c r="F48"/>
      <c r="G48"/>
      <c r="H48"/>
      <c r="I48"/>
      <c r="J48"/>
      <c r="K48" s="32"/>
      <c r="L48" s="32"/>
      <c r="M48"/>
      <c r="N48" s="2"/>
    </row>
    <row r="49" spans="2:14" ht="19.5" customHeight="1" thickBot="1">
      <c r="B49" s="2" t="s">
        <v>6</v>
      </c>
      <c r="D49" s="2" t="s">
        <v>7</v>
      </c>
      <c r="G49" s="2"/>
      <c r="K49" s="32"/>
      <c r="L49" s="32"/>
      <c r="N49" s="2"/>
    </row>
    <row r="50" spans="1:14" ht="19.5" customHeight="1">
      <c r="A50" s="16" t="s">
        <v>8</v>
      </c>
      <c r="B50" s="7"/>
      <c r="C50" s="17" t="s">
        <v>9</v>
      </c>
      <c r="D50" s="17" t="s">
        <v>5</v>
      </c>
      <c r="E50" s="7"/>
      <c r="F50" s="18" t="s">
        <v>3</v>
      </c>
      <c r="G50" s="17" t="s">
        <v>10</v>
      </c>
      <c r="H50" s="19" t="s">
        <v>11</v>
      </c>
      <c r="I50" s="17" t="s">
        <v>12</v>
      </c>
      <c r="J50" s="20" t="s">
        <v>4</v>
      </c>
      <c r="K50" s="17" t="s">
        <v>10</v>
      </c>
      <c r="L50" s="19" t="s">
        <v>11</v>
      </c>
      <c r="M50" s="17" t="s">
        <v>12</v>
      </c>
      <c r="N50" s="2"/>
    </row>
    <row r="51" spans="1:14" ht="19.5" customHeight="1">
      <c r="A51" s="8"/>
      <c r="B51" s="21" t="s">
        <v>13</v>
      </c>
      <c r="C51" s="21" t="s">
        <v>5</v>
      </c>
      <c r="D51" s="21" t="s">
        <v>1</v>
      </c>
      <c r="E51" s="21" t="s">
        <v>2</v>
      </c>
      <c r="F51" s="22" t="s">
        <v>13</v>
      </c>
      <c r="G51" s="21" t="s">
        <v>5</v>
      </c>
      <c r="H51" s="21" t="s">
        <v>1</v>
      </c>
      <c r="I51" s="21" t="s">
        <v>2</v>
      </c>
      <c r="J51" s="22" t="s">
        <v>13</v>
      </c>
      <c r="K51" s="21" t="s">
        <v>5</v>
      </c>
      <c r="L51" s="21" t="s">
        <v>1</v>
      </c>
      <c r="M51" s="21" t="s">
        <v>2</v>
      </c>
      <c r="N51" s="2"/>
    </row>
    <row r="52" spans="1:14" ht="19.5" customHeight="1">
      <c r="A52" s="9"/>
      <c r="B52" s="2">
        <f>SUM(B56,B60,B64,B68,B72,B76,B80,B84,B88,B92,B96,B100,B104,F52,J52)/2</f>
        <v>19130</v>
      </c>
      <c r="C52" s="2">
        <f>SUM(C56,C60,C64,C68,C72,C76,C80,C84,C88,C92,C96,C100,C104,D52:E52,G52,K52)/3</f>
        <v>84371</v>
      </c>
      <c r="D52" s="2">
        <f aca="true" t="shared" si="11" ref="D52:E55">SUM(D56,D60,D64,D68,D72,D76,D80,D84,D88,D92,D96,D100,D104,H52,L52)/2</f>
        <v>45638</v>
      </c>
      <c r="E52" s="2">
        <f t="shared" si="11"/>
        <v>38733</v>
      </c>
      <c r="F52" s="10">
        <f aca="true" t="shared" si="12" ref="F52:M55">SUM(F56,F60,F64,F68,F72,F76,F80,F84,F88,F92,F96,F100,F104)</f>
        <v>12486</v>
      </c>
      <c r="G52" s="2">
        <f>SUM(G56,G60,G64,G68,G72,G76,G80,G84,G88,G92,G96,G100,G104,H52:I52)/2</f>
        <v>53564</v>
      </c>
      <c r="H52" s="2">
        <f>SUM(H56,H60,H64,H68,H72,H76,H80,H84,H88,H92,H96,H100,H104)</f>
        <v>29363</v>
      </c>
      <c r="I52" s="2">
        <f>SUM(I56,I60,I64,I68,I72,I76,I80,I84,I88,I92,I96,I100,I104)</f>
        <v>24201</v>
      </c>
      <c r="J52" s="10">
        <f t="shared" si="12"/>
        <v>6644</v>
      </c>
      <c r="K52" s="2">
        <f>SUM(K56,K60,K64,K68,K72,K76,K80,K84,K88,K92,K96,K100,K104,L52:M52)/2</f>
        <v>30807</v>
      </c>
      <c r="L52" s="2">
        <f>SUM(L56,L60,L64,L68,L72,L76,L80,L84,L88,L92,L96,L100,L104)</f>
        <v>16275</v>
      </c>
      <c r="M52" s="2">
        <f>SUM(M56,M60,M64,M68,M72,M76,M80,M84,M88,M92,M96,M100,M104)</f>
        <v>14532</v>
      </c>
      <c r="N52" s="2"/>
    </row>
    <row r="53" spans="1:14" ht="19.5" customHeight="1">
      <c r="A53" s="23" t="s">
        <v>14</v>
      </c>
      <c r="B53" s="2">
        <f>SUM(B57,B61,B65,B69,B73,B77,B81,B85,B89,B93,B97,B101,B105,F53,J53)/2</f>
        <v>16373</v>
      </c>
      <c r="C53" s="2">
        <f>SUM(C57,C61,C65,C69,C73,C77,C81,C85,C89,C93,C97,C101,C105,D53:E53,G53,K53)/3</f>
        <v>81559</v>
      </c>
      <c r="D53" s="2">
        <f t="shared" si="11"/>
        <v>43909</v>
      </c>
      <c r="E53" s="2">
        <f t="shared" si="11"/>
        <v>37650</v>
      </c>
      <c r="F53" s="10">
        <f t="shared" si="12"/>
        <v>10580</v>
      </c>
      <c r="G53" s="2">
        <f t="shared" si="12"/>
        <v>51632</v>
      </c>
      <c r="H53" s="2">
        <f t="shared" si="12"/>
        <v>28171</v>
      </c>
      <c r="I53" s="2">
        <f t="shared" si="12"/>
        <v>23461</v>
      </c>
      <c r="J53" s="10">
        <f t="shared" si="12"/>
        <v>5793</v>
      </c>
      <c r="K53" s="2">
        <f t="shared" si="12"/>
        <v>29927</v>
      </c>
      <c r="L53" s="2">
        <f t="shared" si="12"/>
        <v>15738</v>
      </c>
      <c r="M53" s="2">
        <f t="shared" si="12"/>
        <v>14189</v>
      </c>
      <c r="N53" s="2"/>
    </row>
    <row r="54" spans="1:14" ht="19.5" customHeight="1">
      <c r="A54" s="9"/>
      <c r="B54" s="2">
        <f>SUM(B58,B62,B66,B70,B74,B78,B82,B86,B90,B94,B98,B102,B106,F54,J54)/2</f>
        <v>1</v>
      </c>
      <c r="C54" s="2">
        <f>SUM(C58,C62,C66,C70,C74,C78,C82,C86,C90,C94,C98,C102,C106,D54:E54,G54,K54)/3</f>
        <v>56</v>
      </c>
      <c r="D54" s="2">
        <f t="shared" si="11"/>
        <v>35</v>
      </c>
      <c r="E54" s="2">
        <f t="shared" si="11"/>
        <v>21</v>
      </c>
      <c r="F54" s="10">
        <f t="shared" si="12"/>
        <v>0</v>
      </c>
      <c r="G54" s="2">
        <f t="shared" si="12"/>
        <v>26</v>
      </c>
      <c r="H54" s="2">
        <f t="shared" si="12"/>
        <v>17</v>
      </c>
      <c r="I54" s="2">
        <f t="shared" si="12"/>
        <v>9</v>
      </c>
      <c r="J54" s="10">
        <f t="shared" si="12"/>
        <v>1</v>
      </c>
      <c r="K54" s="2">
        <f t="shared" si="12"/>
        <v>30</v>
      </c>
      <c r="L54" s="2">
        <f t="shared" si="12"/>
        <v>18</v>
      </c>
      <c r="M54" s="2">
        <f t="shared" si="12"/>
        <v>12</v>
      </c>
      <c r="N54" s="2"/>
    </row>
    <row r="55" spans="1:14" ht="19.5" customHeight="1">
      <c r="A55" s="9"/>
      <c r="B55" s="2">
        <f>SUM(B59,B63,B67,B71,B75,B79,B83,B87,B91,B95,B99,B103,B107,F55,J55)/2</f>
        <v>2756</v>
      </c>
      <c r="C55" s="2">
        <f>SUM(C59,C63,C67,C71,C75,C79,C83,C87,C91,C95,C99,C103,C107,D55:E55,G55,K55)/3</f>
        <v>2756</v>
      </c>
      <c r="D55" s="2">
        <f t="shared" si="11"/>
        <v>1694</v>
      </c>
      <c r="E55" s="2">
        <f t="shared" si="11"/>
        <v>1062</v>
      </c>
      <c r="F55" s="10">
        <f t="shared" si="12"/>
        <v>1906</v>
      </c>
      <c r="G55" s="2">
        <f t="shared" si="12"/>
        <v>1906</v>
      </c>
      <c r="H55" s="2">
        <f t="shared" si="12"/>
        <v>1175</v>
      </c>
      <c r="I55" s="2">
        <f t="shared" si="12"/>
        <v>731</v>
      </c>
      <c r="J55" s="10">
        <f t="shared" si="12"/>
        <v>850</v>
      </c>
      <c r="K55" s="2">
        <f t="shared" si="12"/>
        <v>850</v>
      </c>
      <c r="L55" s="2">
        <f t="shared" si="12"/>
        <v>519</v>
      </c>
      <c r="M55" s="2">
        <f t="shared" si="12"/>
        <v>331</v>
      </c>
      <c r="N55" s="2"/>
    </row>
    <row r="56" spans="1:13" ht="19.5" customHeight="1">
      <c r="A56" s="24" t="s">
        <v>0</v>
      </c>
      <c r="B56" s="11">
        <f>SUM(B57:B59,F56,J56)/2</f>
        <v>1740</v>
      </c>
      <c r="C56" s="11">
        <f>SUM(D56:E56,C57:C59,G56,K56)/3</f>
        <v>5998</v>
      </c>
      <c r="D56" s="11">
        <f>SUM(D57:D59,H56,L56)/2</f>
        <v>2944</v>
      </c>
      <c r="E56" s="11">
        <f>SUM(E57:E59,I56,M56)/2</f>
        <v>3054</v>
      </c>
      <c r="F56" s="12">
        <f aca="true" t="shared" si="13" ref="F56:M56">SUM(F57:F59)</f>
        <v>1505</v>
      </c>
      <c r="G56" s="11">
        <f>SUM(H56:I56,G57:G59)/2</f>
        <v>5222</v>
      </c>
      <c r="H56" s="11">
        <f t="shared" si="13"/>
        <v>2617</v>
      </c>
      <c r="I56" s="11">
        <f t="shared" si="13"/>
        <v>2605</v>
      </c>
      <c r="J56" s="12">
        <f t="shared" si="13"/>
        <v>235</v>
      </c>
      <c r="K56" s="11">
        <f>SUM(L56:M56,K57:K59)/2</f>
        <v>776</v>
      </c>
      <c r="L56" s="11">
        <f t="shared" si="13"/>
        <v>327</v>
      </c>
      <c r="M56" s="11">
        <f t="shared" si="13"/>
        <v>449</v>
      </c>
    </row>
    <row r="57" spans="1:13" ht="19.5" customHeight="1">
      <c r="A57" s="6" t="s">
        <v>15</v>
      </c>
      <c r="B57" s="2">
        <f>SUM(F57,J57)</f>
        <v>1482</v>
      </c>
      <c r="C57" s="2">
        <f>SUM(D57:E57,G57,K57)/2</f>
        <v>5731</v>
      </c>
      <c r="D57" s="2">
        <f aca="true" t="shared" si="14" ref="D57:E59">SUM(H57,L57)</f>
        <v>2810</v>
      </c>
      <c r="E57" s="2">
        <f t="shared" si="14"/>
        <v>2921</v>
      </c>
      <c r="F57" s="10">
        <v>1284</v>
      </c>
      <c r="G57" s="2">
        <f>SUM(H57:I57)</f>
        <v>4996</v>
      </c>
      <c r="H57" s="2">
        <v>2497</v>
      </c>
      <c r="I57" s="2">
        <v>2499</v>
      </c>
      <c r="J57" s="10">
        <v>198</v>
      </c>
      <c r="K57" s="2">
        <f>SUM(L57:M57)</f>
        <v>735</v>
      </c>
      <c r="L57" s="2">
        <v>313</v>
      </c>
      <c r="M57" s="2">
        <v>422</v>
      </c>
    </row>
    <row r="58" spans="1:13" ht="19.5" customHeight="1">
      <c r="A58" s="9"/>
      <c r="B58" s="2">
        <f>SUM(F58,J58)</f>
        <v>1</v>
      </c>
      <c r="C58" s="2">
        <f>SUM(D58:E58,G58,K58)/2</f>
        <v>10</v>
      </c>
      <c r="D58" s="2">
        <f t="shared" si="14"/>
        <v>4</v>
      </c>
      <c r="E58" s="2">
        <f t="shared" si="14"/>
        <v>6</v>
      </c>
      <c r="F58" s="10">
        <v>0</v>
      </c>
      <c r="G58" s="2">
        <f>SUM(H58:I58)</f>
        <v>5</v>
      </c>
      <c r="H58" s="2">
        <v>3</v>
      </c>
      <c r="I58" s="2">
        <v>2</v>
      </c>
      <c r="J58" s="10">
        <v>1</v>
      </c>
      <c r="K58" s="2">
        <f>SUM(L58:M58)</f>
        <v>5</v>
      </c>
      <c r="L58" s="2">
        <v>1</v>
      </c>
      <c r="M58" s="2">
        <v>4</v>
      </c>
    </row>
    <row r="59" spans="1:13" ht="19.5" customHeight="1">
      <c r="A59" s="9"/>
      <c r="B59" s="2">
        <f>SUM(F59,J59)</f>
        <v>257</v>
      </c>
      <c r="C59" s="2">
        <f>SUM(D59:E59,G59,K59)/2</f>
        <v>257</v>
      </c>
      <c r="D59" s="2">
        <f t="shared" si="14"/>
        <v>130</v>
      </c>
      <c r="E59" s="2">
        <f t="shared" si="14"/>
        <v>127</v>
      </c>
      <c r="F59" s="10">
        <v>221</v>
      </c>
      <c r="G59" s="2">
        <f>SUM(H59:I59)</f>
        <v>221</v>
      </c>
      <c r="H59" s="2">
        <v>117</v>
      </c>
      <c r="I59" s="2">
        <v>104</v>
      </c>
      <c r="J59" s="10">
        <v>36</v>
      </c>
      <c r="K59" s="2">
        <f>SUM(L59:M59)</f>
        <v>36</v>
      </c>
      <c r="L59" s="2">
        <v>13</v>
      </c>
      <c r="M59" s="2">
        <v>23</v>
      </c>
    </row>
    <row r="60" spans="1:13" ht="19.5" customHeight="1">
      <c r="A60" s="24" t="s">
        <v>0</v>
      </c>
      <c r="B60" s="11">
        <f>SUM(B61:B63,F60,J60)/2</f>
        <v>476</v>
      </c>
      <c r="C60" s="11">
        <f>SUM(D60:E60,C61:C63,G60,K60)/3</f>
        <v>1913</v>
      </c>
      <c r="D60" s="11">
        <f>SUM(D61:D63,H60,L60)/2</f>
        <v>1014</v>
      </c>
      <c r="E60" s="11">
        <f>SUM(E61:E63,I60,M60)/2</f>
        <v>899</v>
      </c>
      <c r="F60" s="12">
        <f aca="true" t="shared" si="15" ref="F60:M60">SUM(F61:F63)</f>
        <v>442</v>
      </c>
      <c r="G60" s="11">
        <f>SUM(H60:I60,G61:G63)/2</f>
        <v>1789</v>
      </c>
      <c r="H60" s="11">
        <f t="shared" si="15"/>
        <v>961</v>
      </c>
      <c r="I60" s="11">
        <f t="shared" si="15"/>
        <v>828</v>
      </c>
      <c r="J60" s="12">
        <f t="shared" si="15"/>
        <v>34</v>
      </c>
      <c r="K60" s="11">
        <f>SUM(L60:M60,K61:K63)/2</f>
        <v>124</v>
      </c>
      <c r="L60" s="11">
        <f t="shared" si="15"/>
        <v>53</v>
      </c>
      <c r="M60" s="11">
        <f t="shared" si="15"/>
        <v>71</v>
      </c>
    </row>
    <row r="61" spans="1:13" ht="19.5" customHeight="1">
      <c r="A61" s="6" t="s">
        <v>16</v>
      </c>
      <c r="B61" s="2">
        <f>SUM(F61,J61)</f>
        <v>379</v>
      </c>
      <c r="C61" s="2">
        <f>SUM(D61:E61,G61,K61)/2</f>
        <v>1816</v>
      </c>
      <c r="D61" s="2">
        <f aca="true" t="shared" si="16" ref="D61:E75">SUM(H61,L61)</f>
        <v>953</v>
      </c>
      <c r="E61" s="2">
        <f t="shared" si="16"/>
        <v>863</v>
      </c>
      <c r="F61" s="10">
        <v>353</v>
      </c>
      <c r="G61" s="2">
        <f>SUM(H61:I61)</f>
        <v>1700</v>
      </c>
      <c r="H61" s="2">
        <v>905</v>
      </c>
      <c r="I61" s="2">
        <v>795</v>
      </c>
      <c r="J61" s="10">
        <v>26</v>
      </c>
      <c r="K61" s="2">
        <f>SUM(L61:M61)</f>
        <v>116</v>
      </c>
      <c r="L61" s="2">
        <v>48</v>
      </c>
      <c r="M61" s="2">
        <v>68</v>
      </c>
    </row>
    <row r="62" spans="1:13" ht="19.5" customHeight="1">
      <c r="A62" s="9"/>
      <c r="B62" s="2">
        <f>SUM(F62,J62)</f>
        <v>0</v>
      </c>
      <c r="C62" s="2">
        <f>SUM(D62:E62,G62,K62)/2</f>
        <v>0</v>
      </c>
      <c r="D62" s="2">
        <f t="shared" si="16"/>
        <v>0</v>
      </c>
      <c r="E62" s="2">
        <f t="shared" si="16"/>
        <v>0</v>
      </c>
      <c r="F62" s="10">
        <v>0</v>
      </c>
      <c r="G62" s="2">
        <f>SUM(H62:I62)</f>
        <v>0</v>
      </c>
      <c r="H62" s="2">
        <v>0</v>
      </c>
      <c r="I62" s="2">
        <v>0</v>
      </c>
      <c r="J62" s="10">
        <v>0</v>
      </c>
      <c r="K62" s="2">
        <f>SUM(L62:M62)</f>
        <v>0</v>
      </c>
      <c r="L62" s="2">
        <v>0</v>
      </c>
      <c r="M62" s="2">
        <v>0</v>
      </c>
    </row>
    <row r="63" spans="1:13" ht="19.5" customHeight="1">
      <c r="A63" s="9"/>
      <c r="B63" s="2">
        <f>SUM(F63,J63)</f>
        <v>97</v>
      </c>
      <c r="C63" s="2">
        <f>SUM(D63:E63,G63,K63)/2</f>
        <v>97</v>
      </c>
      <c r="D63" s="2">
        <f t="shared" si="16"/>
        <v>61</v>
      </c>
      <c r="E63" s="2">
        <f t="shared" si="16"/>
        <v>36</v>
      </c>
      <c r="F63" s="10">
        <v>89</v>
      </c>
      <c r="G63" s="2">
        <f>SUM(H63:I63)</f>
        <v>89</v>
      </c>
      <c r="H63" s="2">
        <v>56</v>
      </c>
      <c r="I63" s="2">
        <v>33</v>
      </c>
      <c r="J63" s="10">
        <v>8</v>
      </c>
      <c r="K63" s="2">
        <f>SUM(L63:M63)</f>
        <v>8</v>
      </c>
      <c r="L63" s="2">
        <v>5</v>
      </c>
      <c r="M63" s="2">
        <v>3</v>
      </c>
    </row>
    <row r="64" spans="1:13" ht="19.5" customHeight="1">
      <c r="A64" s="24" t="s">
        <v>0</v>
      </c>
      <c r="B64" s="11">
        <f>SUM(B65:B67,F64,J64)/2</f>
        <v>1982</v>
      </c>
      <c r="C64" s="11">
        <f>SUM(D64:E64,C65:C67,G64,K64)/3</f>
        <v>9475</v>
      </c>
      <c r="D64" s="11">
        <f>SUM(D65:D67,H64,L64)/2</f>
        <v>5436</v>
      </c>
      <c r="E64" s="11">
        <f>SUM(E65:E67,I64,M64)/2</f>
        <v>4039</v>
      </c>
      <c r="F64" s="12">
        <f aca="true" t="shared" si="17" ref="F64:M64">SUM(F65:F67)</f>
        <v>1905</v>
      </c>
      <c r="G64" s="11">
        <f>SUM(H64:I64,G65:G67)/2</f>
        <v>9062</v>
      </c>
      <c r="H64" s="11">
        <f t="shared" si="17"/>
        <v>5255</v>
      </c>
      <c r="I64" s="11">
        <f t="shared" si="17"/>
        <v>3807</v>
      </c>
      <c r="J64" s="12">
        <f t="shared" si="17"/>
        <v>77</v>
      </c>
      <c r="K64" s="11">
        <f>SUM(L64:M64,K65:K67)/2</f>
        <v>413</v>
      </c>
      <c r="L64" s="11">
        <f t="shared" si="17"/>
        <v>181</v>
      </c>
      <c r="M64" s="11">
        <f t="shared" si="17"/>
        <v>232</v>
      </c>
    </row>
    <row r="65" spans="1:13" ht="19.5" customHeight="1">
      <c r="A65" s="6" t="s">
        <v>17</v>
      </c>
      <c r="B65" s="2">
        <f>SUM(F65,J65)</f>
        <v>1758</v>
      </c>
      <c r="C65" s="2">
        <f>SUM(D65:E65,G65,K65)/2</f>
        <v>9247</v>
      </c>
      <c r="D65" s="2">
        <f>SUM(H65,L65)</f>
        <v>5278</v>
      </c>
      <c r="E65" s="2">
        <f>SUM(I65,M65)</f>
        <v>3969</v>
      </c>
      <c r="F65" s="10">
        <v>1693</v>
      </c>
      <c r="G65" s="2">
        <f>SUM(H65:I65)</f>
        <v>8848</v>
      </c>
      <c r="H65" s="2">
        <v>5107</v>
      </c>
      <c r="I65" s="2">
        <v>3741</v>
      </c>
      <c r="J65" s="10">
        <v>65</v>
      </c>
      <c r="K65" s="2">
        <f>SUM(L65:M65)</f>
        <v>399</v>
      </c>
      <c r="L65" s="2">
        <v>171</v>
      </c>
      <c r="M65" s="2">
        <v>228</v>
      </c>
    </row>
    <row r="66" spans="1:13" ht="19.5" customHeight="1">
      <c r="A66" s="9"/>
      <c r="B66" s="2">
        <f>SUM(F66,J66)</f>
        <v>0</v>
      </c>
      <c r="C66" s="2">
        <f>SUM(D66:E66,G66,K66)/2</f>
        <v>4</v>
      </c>
      <c r="D66" s="2">
        <f t="shared" si="16"/>
        <v>3</v>
      </c>
      <c r="E66" s="2">
        <f t="shared" si="16"/>
        <v>1</v>
      </c>
      <c r="F66" s="10">
        <v>0</v>
      </c>
      <c r="G66" s="2">
        <f>SUM(H66:I66)</f>
        <v>2</v>
      </c>
      <c r="H66" s="2">
        <v>1</v>
      </c>
      <c r="I66" s="2">
        <v>1</v>
      </c>
      <c r="J66" s="10">
        <v>0</v>
      </c>
      <c r="K66" s="2">
        <f>SUM(L66:M66)</f>
        <v>2</v>
      </c>
      <c r="L66" s="2">
        <v>2</v>
      </c>
      <c r="M66" s="2">
        <v>0</v>
      </c>
    </row>
    <row r="67" spans="1:13" ht="19.5" customHeight="1">
      <c r="A67" s="9"/>
      <c r="B67" s="2">
        <f>SUM(F67,J67)</f>
        <v>224</v>
      </c>
      <c r="C67" s="2">
        <f>SUM(D67:E67,G67,K67)/2</f>
        <v>224</v>
      </c>
      <c r="D67" s="2">
        <f t="shared" si="16"/>
        <v>155</v>
      </c>
      <c r="E67" s="2">
        <f t="shared" si="16"/>
        <v>69</v>
      </c>
      <c r="F67" s="10">
        <v>212</v>
      </c>
      <c r="G67" s="2">
        <f>SUM(H67:I67)</f>
        <v>212</v>
      </c>
      <c r="H67" s="2">
        <v>147</v>
      </c>
      <c r="I67" s="2">
        <v>65</v>
      </c>
      <c r="J67" s="10">
        <v>12</v>
      </c>
      <c r="K67" s="2">
        <f>SUM(L67:M67)</f>
        <v>12</v>
      </c>
      <c r="L67" s="2">
        <v>8</v>
      </c>
      <c r="M67" s="2">
        <v>4</v>
      </c>
    </row>
    <row r="68" spans="1:13" ht="19.5" customHeight="1">
      <c r="A68" s="24" t="s">
        <v>0</v>
      </c>
      <c r="B68" s="11">
        <f>SUM(B69:B71,F68,J68)/2</f>
        <v>991</v>
      </c>
      <c r="C68" s="11">
        <f>SUM(D68:E68,C69:C71,G68,K68)/3</f>
        <v>3764</v>
      </c>
      <c r="D68" s="11">
        <f>SUM(D69:D71,H68,L68)/2</f>
        <v>1911</v>
      </c>
      <c r="E68" s="11">
        <f>SUM(E69:E71,I68,M68)/2</f>
        <v>1853</v>
      </c>
      <c r="F68" s="12">
        <f aca="true" t="shared" si="18" ref="F68:M68">SUM(F69:F71)</f>
        <v>789</v>
      </c>
      <c r="G68" s="11">
        <f>SUM(H68:I68,G69:G71)/2</f>
        <v>2894</v>
      </c>
      <c r="H68" s="11">
        <f t="shared" si="18"/>
        <v>1528</v>
      </c>
      <c r="I68" s="11">
        <f t="shared" si="18"/>
        <v>1366</v>
      </c>
      <c r="J68" s="12">
        <f t="shared" si="18"/>
        <v>202</v>
      </c>
      <c r="K68" s="11">
        <f>SUM(L68:M68,K69:K71)/2</f>
        <v>870</v>
      </c>
      <c r="L68" s="11">
        <f t="shared" si="18"/>
        <v>383</v>
      </c>
      <c r="M68" s="11">
        <f t="shared" si="18"/>
        <v>487</v>
      </c>
    </row>
    <row r="69" spans="1:13" ht="19.5" customHeight="1">
      <c r="A69" s="6" t="s">
        <v>18</v>
      </c>
      <c r="B69" s="2">
        <f>SUM(F69,J69)</f>
        <v>819</v>
      </c>
      <c r="C69" s="2">
        <f>SUM(D69:E69,G69,K69)/2</f>
        <v>3553</v>
      </c>
      <c r="D69" s="2">
        <f>SUM(H69,L69)</f>
        <v>1774</v>
      </c>
      <c r="E69" s="2">
        <f>SUM(I69,M69)</f>
        <v>1779</v>
      </c>
      <c r="F69" s="10">
        <v>639</v>
      </c>
      <c r="G69" s="2">
        <f>SUM(H69:I69)</f>
        <v>2726</v>
      </c>
      <c r="H69" s="2">
        <v>1416</v>
      </c>
      <c r="I69" s="2">
        <v>1310</v>
      </c>
      <c r="J69" s="10">
        <v>180</v>
      </c>
      <c r="K69" s="2">
        <f>SUM(L69:M69)</f>
        <v>827</v>
      </c>
      <c r="L69" s="2">
        <v>358</v>
      </c>
      <c r="M69" s="2">
        <v>469</v>
      </c>
    </row>
    <row r="70" spans="1:13" ht="19.5" customHeight="1">
      <c r="A70" s="9"/>
      <c r="B70" s="2">
        <f>SUM(F70,J70)</f>
        <v>0</v>
      </c>
      <c r="C70" s="2">
        <f>SUM(D70:E70,G70,K70)/2</f>
        <v>39</v>
      </c>
      <c r="D70" s="2">
        <f t="shared" si="16"/>
        <v>25</v>
      </c>
      <c r="E70" s="2">
        <f t="shared" si="16"/>
        <v>14</v>
      </c>
      <c r="F70" s="10">
        <v>0</v>
      </c>
      <c r="G70" s="2">
        <f>SUM(H70:I70)</f>
        <v>18</v>
      </c>
      <c r="H70" s="2">
        <v>12</v>
      </c>
      <c r="I70" s="2">
        <v>6</v>
      </c>
      <c r="J70" s="10">
        <v>0</v>
      </c>
      <c r="K70" s="2">
        <f>SUM(L70:M70)</f>
        <v>21</v>
      </c>
      <c r="L70" s="2">
        <v>13</v>
      </c>
      <c r="M70" s="2">
        <v>8</v>
      </c>
    </row>
    <row r="71" spans="1:13" ht="19.5" customHeight="1">
      <c r="A71" s="9"/>
      <c r="B71" s="2">
        <f>SUM(F71,J71)</f>
        <v>172</v>
      </c>
      <c r="C71" s="2">
        <f>SUM(D71:E71,G71,K71)/2</f>
        <v>172</v>
      </c>
      <c r="D71" s="2">
        <f t="shared" si="16"/>
        <v>112</v>
      </c>
      <c r="E71" s="2">
        <f t="shared" si="16"/>
        <v>60</v>
      </c>
      <c r="F71" s="10">
        <v>150</v>
      </c>
      <c r="G71" s="2">
        <f>SUM(H71:I71)</f>
        <v>150</v>
      </c>
      <c r="H71" s="2">
        <v>100</v>
      </c>
      <c r="I71" s="2">
        <v>50</v>
      </c>
      <c r="J71" s="10">
        <v>22</v>
      </c>
      <c r="K71" s="2">
        <f>SUM(L71:M71)</f>
        <v>22</v>
      </c>
      <c r="L71" s="2">
        <v>12</v>
      </c>
      <c r="M71" s="2">
        <v>10</v>
      </c>
    </row>
    <row r="72" spans="1:13" ht="19.5" customHeight="1">
      <c r="A72" s="24" t="s">
        <v>0</v>
      </c>
      <c r="B72" s="11">
        <f>SUM(B73:B75,F72,J72)/2</f>
        <v>2589</v>
      </c>
      <c r="C72" s="11">
        <f>SUM(D72:E72,C73:C75,G72,K72)/3</f>
        <v>10217</v>
      </c>
      <c r="D72" s="11">
        <f>SUM(D73:D75,H72,L72)/2</f>
        <v>5319</v>
      </c>
      <c r="E72" s="11">
        <f>SUM(E73:E75,I72,M72)/2</f>
        <v>4898</v>
      </c>
      <c r="F72" s="12">
        <f aca="true" t="shared" si="19" ref="F72:M72">SUM(F73:F75)</f>
        <v>2284</v>
      </c>
      <c r="G72" s="11">
        <f>SUM(H72:I72,G73:G75)/2</f>
        <v>8936</v>
      </c>
      <c r="H72" s="11">
        <f t="shared" si="19"/>
        <v>4713</v>
      </c>
      <c r="I72" s="11">
        <f t="shared" si="19"/>
        <v>4223</v>
      </c>
      <c r="J72" s="12">
        <f t="shared" si="19"/>
        <v>305</v>
      </c>
      <c r="K72" s="11">
        <f>SUM(L72:M72,K73:K75)/2</f>
        <v>1281</v>
      </c>
      <c r="L72" s="11">
        <f t="shared" si="19"/>
        <v>606</v>
      </c>
      <c r="M72" s="11">
        <f t="shared" si="19"/>
        <v>675</v>
      </c>
    </row>
    <row r="73" spans="1:13" ht="19.5" customHeight="1">
      <c r="A73" s="6" t="s">
        <v>19</v>
      </c>
      <c r="B73" s="2">
        <f>SUM(F73,J73)</f>
        <v>2195</v>
      </c>
      <c r="C73" s="2">
        <f>SUM(D73:E73,G73,K73)/2</f>
        <v>9820</v>
      </c>
      <c r="D73" s="2">
        <f>SUM(H73,L73)</f>
        <v>5091</v>
      </c>
      <c r="E73" s="2">
        <f>SUM(I73,M73)</f>
        <v>4729</v>
      </c>
      <c r="F73" s="10">
        <v>1944</v>
      </c>
      <c r="G73" s="2">
        <f>SUM(H73:I73)</f>
        <v>8595</v>
      </c>
      <c r="H73" s="2">
        <v>4514</v>
      </c>
      <c r="I73" s="2">
        <v>4081</v>
      </c>
      <c r="J73" s="10">
        <v>251</v>
      </c>
      <c r="K73" s="2">
        <f>SUM(L73:M73)</f>
        <v>1225</v>
      </c>
      <c r="L73" s="2">
        <v>577</v>
      </c>
      <c r="M73" s="2">
        <v>648</v>
      </c>
    </row>
    <row r="74" spans="1:13" ht="19.5" customHeight="1">
      <c r="A74" s="9"/>
      <c r="B74" s="2">
        <f>SUM(F74,J74)</f>
        <v>0</v>
      </c>
      <c r="C74" s="2">
        <f>SUM(D74:E74,G74,K74)/2</f>
        <v>3</v>
      </c>
      <c r="D74" s="2">
        <f t="shared" si="16"/>
        <v>3</v>
      </c>
      <c r="E74" s="2">
        <f t="shared" si="16"/>
        <v>0</v>
      </c>
      <c r="F74" s="10">
        <v>0</v>
      </c>
      <c r="G74" s="2">
        <f>SUM(H74:I74)</f>
        <v>1</v>
      </c>
      <c r="H74" s="2">
        <v>1</v>
      </c>
      <c r="I74" s="2">
        <v>0</v>
      </c>
      <c r="J74" s="10">
        <v>0</v>
      </c>
      <c r="K74" s="2">
        <f>SUM(L74:M74)</f>
        <v>2</v>
      </c>
      <c r="L74" s="2">
        <v>2</v>
      </c>
      <c r="M74" s="2">
        <v>0</v>
      </c>
    </row>
    <row r="75" spans="1:13" ht="19.5" customHeight="1">
      <c r="A75" s="9"/>
      <c r="B75" s="2">
        <f>SUM(F75,J75)</f>
        <v>394</v>
      </c>
      <c r="C75" s="2">
        <f>SUM(D75:E75,G75,K75)/2</f>
        <v>394</v>
      </c>
      <c r="D75" s="2">
        <f t="shared" si="16"/>
        <v>225</v>
      </c>
      <c r="E75" s="2">
        <f t="shared" si="16"/>
        <v>169</v>
      </c>
      <c r="F75" s="10">
        <v>340</v>
      </c>
      <c r="G75" s="2">
        <f>SUM(H75:I75)</f>
        <v>340</v>
      </c>
      <c r="H75" s="2">
        <v>198</v>
      </c>
      <c r="I75" s="2">
        <v>142</v>
      </c>
      <c r="J75" s="10">
        <v>54</v>
      </c>
      <c r="K75" s="2">
        <f>SUM(L75:M75)</f>
        <v>54</v>
      </c>
      <c r="L75" s="2">
        <v>27</v>
      </c>
      <c r="M75" s="2">
        <v>27</v>
      </c>
    </row>
    <row r="76" spans="1:13" ht="19.5" customHeight="1">
      <c r="A76" s="24" t="s">
        <v>0</v>
      </c>
      <c r="B76" s="11">
        <f>SUM(B77:B79,F76,J76)/2</f>
        <v>1342</v>
      </c>
      <c r="C76" s="11">
        <f>SUM(D76:E76,C77:C79,G76,K76)/3</f>
        <v>5171</v>
      </c>
      <c r="D76" s="11">
        <f>SUM(D77:D79,H76,L76)/2</f>
        <v>2933</v>
      </c>
      <c r="E76" s="11">
        <f>SUM(E77:E79,I76,M76)/2</f>
        <v>2238</v>
      </c>
      <c r="F76" s="12">
        <f aca="true" t="shared" si="20" ref="F76:M76">SUM(F77:F79)</f>
        <v>1299</v>
      </c>
      <c r="G76" s="11">
        <f>SUM(H76:I76,G77:G79)/2</f>
        <v>5007</v>
      </c>
      <c r="H76" s="11">
        <f t="shared" si="20"/>
        <v>2862</v>
      </c>
      <c r="I76" s="11">
        <f t="shared" si="20"/>
        <v>2145</v>
      </c>
      <c r="J76" s="12">
        <f t="shared" si="20"/>
        <v>43</v>
      </c>
      <c r="K76" s="11">
        <f>SUM(L76:M76,K77:K79)/2</f>
        <v>164</v>
      </c>
      <c r="L76" s="11">
        <f t="shared" si="20"/>
        <v>71</v>
      </c>
      <c r="M76" s="11">
        <f t="shared" si="20"/>
        <v>93</v>
      </c>
    </row>
    <row r="77" spans="1:13" ht="19.5" customHeight="1">
      <c r="A77" s="6" t="s">
        <v>20</v>
      </c>
      <c r="B77" s="2">
        <f>SUM(F77,J77)</f>
        <v>1088</v>
      </c>
      <c r="C77" s="2">
        <f>SUM(D77:E77,G77,K77)/2</f>
        <v>4917</v>
      </c>
      <c r="D77" s="2">
        <f aca="true" t="shared" si="21" ref="D77:E91">SUM(H77,L77)</f>
        <v>2754</v>
      </c>
      <c r="E77" s="2">
        <f t="shared" si="21"/>
        <v>2163</v>
      </c>
      <c r="F77" s="10">
        <v>1057</v>
      </c>
      <c r="G77" s="2">
        <f>SUM(H77:I77)</f>
        <v>4765</v>
      </c>
      <c r="H77" s="2">
        <v>2691</v>
      </c>
      <c r="I77" s="2">
        <v>2074</v>
      </c>
      <c r="J77" s="10">
        <v>31</v>
      </c>
      <c r="K77" s="2">
        <f>SUM(L77:M77)</f>
        <v>152</v>
      </c>
      <c r="L77" s="2">
        <v>63</v>
      </c>
      <c r="M77" s="2">
        <v>89</v>
      </c>
    </row>
    <row r="78" spans="1:13" ht="19.5" customHeight="1">
      <c r="A78" s="9"/>
      <c r="B78" s="2">
        <f>SUM(F78,J78)</f>
        <v>0</v>
      </c>
      <c r="C78" s="2">
        <f>SUM(D78:E78,G78,K78)/2</f>
        <v>0</v>
      </c>
      <c r="D78" s="2">
        <f t="shared" si="21"/>
        <v>0</v>
      </c>
      <c r="E78" s="2">
        <f t="shared" si="21"/>
        <v>0</v>
      </c>
      <c r="F78" s="10">
        <v>0</v>
      </c>
      <c r="G78" s="2">
        <f>SUM(H78:I78)</f>
        <v>0</v>
      </c>
      <c r="H78" s="2">
        <v>0</v>
      </c>
      <c r="I78" s="2">
        <v>0</v>
      </c>
      <c r="J78" s="10">
        <v>0</v>
      </c>
      <c r="K78" s="2">
        <f>SUM(L78:M78)</f>
        <v>0</v>
      </c>
      <c r="L78" s="2">
        <v>0</v>
      </c>
      <c r="M78" s="2">
        <v>0</v>
      </c>
    </row>
    <row r="79" spans="1:13" ht="19.5" customHeight="1">
      <c r="A79" s="9"/>
      <c r="B79" s="2">
        <f>SUM(F79,J79)</f>
        <v>254</v>
      </c>
      <c r="C79" s="2">
        <f>SUM(D79:E79,G79,K79)/2</f>
        <v>254</v>
      </c>
      <c r="D79" s="2">
        <f t="shared" si="21"/>
        <v>179</v>
      </c>
      <c r="E79" s="2">
        <f t="shared" si="21"/>
        <v>75</v>
      </c>
      <c r="F79" s="10">
        <v>242</v>
      </c>
      <c r="G79" s="2">
        <f>SUM(H79:I79)</f>
        <v>242</v>
      </c>
      <c r="H79" s="2">
        <v>171</v>
      </c>
      <c r="I79" s="2">
        <v>71</v>
      </c>
      <c r="J79" s="10">
        <v>12</v>
      </c>
      <c r="K79" s="2">
        <f>SUM(L79:M79)</f>
        <v>12</v>
      </c>
      <c r="L79" s="2">
        <v>8</v>
      </c>
      <c r="M79" s="2">
        <v>4</v>
      </c>
    </row>
    <row r="80" spans="1:13" ht="19.5" customHeight="1">
      <c r="A80" s="24" t="s">
        <v>0</v>
      </c>
      <c r="B80" s="11">
        <f>SUM(B81:B83,F80,J80)/2</f>
        <v>1706</v>
      </c>
      <c r="C80" s="11">
        <f>SUM(D80:E80,C81:C83,G80,K80)/3</f>
        <v>8283</v>
      </c>
      <c r="D80" s="11">
        <f>SUM(D81:D83,H80,L80)/2</f>
        <v>4510</v>
      </c>
      <c r="E80" s="11">
        <f>SUM(E81:E83,I80,M80)/2</f>
        <v>3773</v>
      </c>
      <c r="F80" s="12">
        <f aca="true" t="shared" si="22" ref="F80:M80">SUM(F81:F83)</f>
        <v>1690</v>
      </c>
      <c r="G80" s="11">
        <f>SUM(H80:I80,G81:G83)/2</f>
        <v>8233</v>
      </c>
      <c r="H80" s="11">
        <f t="shared" si="22"/>
        <v>4489</v>
      </c>
      <c r="I80" s="11">
        <f t="shared" si="22"/>
        <v>3744</v>
      </c>
      <c r="J80" s="12">
        <f t="shared" si="22"/>
        <v>16</v>
      </c>
      <c r="K80" s="11">
        <f>SUM(L80:M80,K81:K83)/2</f>
        <v>50</v>
      </c>
      <c r="L80" s="11">
        <f t="shared" si="22"/>
        <v>21</v>
      </c>
      <c r="M80" s="11">
        <f t="shared" si="22"/>
        <v>29</v>
      </c>
    </row>
    <row r="81" spans="1:13" ht="19.5" customHeight="1">
      <c r="A81" s="6" t="s">
        <v>21</v>
      </c>
      <c r="B81" s="2">
        <f>SUM(F81,J81)</f>
        <v>1465</v>
      </c>
      <c r="C81" s="2">
        <f>SUM(D81:E81,G81,K81)/2</f>
        <v>8042</v>
      </c>
      <c r="D81" s="2">
        <f>SUM(H81,L81)</f>
        <v>4371</v>
      </c>
      <c r="E81" s="2">
        <f>SUM(I81,M81)</f>
        <v>3671</v>
      </c>
      <c r="F81" s="10">
        <v>1458</v>
      </c>
      <c r="G81" s="2">
        <f>SUM(H81:I81)</f>
        <v>8001</v>
      </c>
      <c r="H81" s="2">
        <v>4352</v>
      </c>
      <c r="I81" s="2">
        <v>3649</v>
      </c>
      <c r="J81" s="10">
        <v>7</v>
      </c>
      <c r="K81" s="2">
        <f>SUM(L81:M81)</f>
        <v>41</v>
      </c>
      <c r="L81" s="2">
        <v>19</v>
      </c>
      <c r="M81" s="2">
        <v>22</v>
      </c>
    </row>
    <row r="82" spans="1:13" ht="19.5" customHeight="1">
      <c r="A82" s="9"/>
      <c r="B82" s="2">
        <f>SUM(F82,J82)</f>
        <v>0</v>
      </c>
      <c r="C82" s="2">
        <f>SUM(D82:E82,G82,K82)/2</f>
        <v>0</v>
      </c>
      <c r="D82" s="2">
        <f t="shared" si="21"/>
        <v>0</v>
      </c>
      <c r="E82" s="2">
        <f t="shared" si="21"/>
        <v>0</v>
      </c>
      <c r="F82" s="10">
        <v>0</v>
      </c>
      <c r="G82" s="2">
        <f>SUM(H82:I82)</f>
        <v>0</v>
      </c>
      <c r="H82" s="2">
        <v>0</v>
      </c>
      <c r="I82" s="2">
        <v>0</v>
      </c>
      <c r="J82" s="10">
        <v>0</v>
      </c>
      <c r="K82" s="2">
        <f>SUM(L82:M82)</f>
        <v>0</v>
      </c>
      <c r="L82" s="2">
        <v>0</v>
      </c>
      <c r="M82" s="2">
        <v>0</v>
      </c>
    </row>
    <row r="83" spans="1:13" ht="19.5" customHeight="1">
      <c r="A83" s="9"/>
      <c r="B83" s="2">
        <f>SUM(F83,J83)</f>
        <v>241</v>
      </c>
      <c r="C83" s="2">
        <f>SUM(D83:E83,G83,K83)/2</f>
        <v>241</v>
      </c>
      <c r="D83" s="2">
        <f t="shared" si="21"/>
        <v>139</v>
      </c>
      <c r="E83" s="2">
        <f t="shared" si="21"/>
        <v>102</v>
      </c>
      <c r="F83" s="10">
        <v>232</v>
      </c>
      <c r="G83" s="2">
        <f>SUM(H83:I83)</f>
        <v>232</v>
      </c>
      <c r="H83" s="2">
        <v>137</v>
      </c>
      <c r="I83" s="2">
        <v>95</v>
      </c>
      <c r="J83" s="10">
        <v>9</v>
      </c>
      <c r="K83" s="2">
        <f>SUM(L83:M83)</f>
        <v>9</v>
      </c>
      <c r="L83" s="2">
        <v>2</v>
      </c>
      <c r="M83" s="2">
        <v>7</v>
      </c>
    </row>
    <row r="84" spans="1:13" ht="19.5" customHeight="1">
      <c r="A84" s="24" t="s">
        <v>0</v>
      </c>
      <c r="B84" s="11">
        <f>SUM(B85:B87,F84,J84)/2</f>
        <v>1084</v>
      </c>
      <c r="C84" s="11">
        <f>SUM(D84:E84,C85:C87,G84,K84)/3</f>
        <v>5404</v>
      </c>
      <c r="D84" s="11">
        <f>SUM(D85:D87,H84,L84)/2</f>
        <v>2989</v>
      </c>
      <c r="E84" s="11">
        <f>SUM(E85:E87,I84,M84)/2</f>
        <v>2415</v>
      </c>
      <c r="F84" s="12">
        <f aca="true" t="shared" si="23" ref="F84:M84">SUM(F85:F87)</f>
        <v>1066</v>
      </c>
      <c r="G84" s="11">
        <f>SUM(H84:I84,G85:G87)/2</f>
        <v>5309</v>
      </c>
      <c r="H84" s="11">
        <f t="shared" si="23"/>
        <v>2946</v>
      </c>
      <c r="I84" s="11">
        <f t="shared" si="23"/>
        <v>2363</v>
      </c>
      <c r="J84" s="12">
        <f t="shared" si="23"/>
        <v>18</v>
      </c>
      <c r="K84" s="11">
        <f>SUM(L84:M84,K85:K87)/2</f>
        <v>95</v>
      </c>
      <c r="L84" s="11">
        <f t="shared" si="23"/>
        <v>43</v>
      </c>
      <c r="M84" s="11">
        <f t="shared" si="23"/>
        <v>52</v>
      </c>
    </row>
    <row r="85" spans="1:13" ht="19.5" customHeight="1">
      <c r="A85" s="6" t="s">
        <v>22</v>
      </c>
      <c r="B85" s="2">
        <f>SUM(F85,J85)</f>
        <v>916</v>
      </c>
      <c r="C85" s="2">
        <f>SUM(D85:E85,G85,K85)/2</f>
        <v>5236</v>
      </c>
      <c r="D85" s="2">
        <f>SUM(H85,L85)</f>
        <v>2891</v>
      </c>
      <c r="E85" s="2">
        <f>SUM(I85,M85)</f>
        <v>2345</v>
      </c>
      <c r="F85" s="10">
        <v>902</v>
      </c>
      <c r="G85" s="2">
        <f>SUM(H85:I85)</f>
        <v>5145</v>
      </c>
      <c r="H85" s="2">
        <v>2852</v>
      </c>
      <c r="I85" s="2">
        <v>2293</v>
      </c>
      <c r="J85" s="10">
        <v>14</v>
      </c>
      <c r="K85" s="2">
        <f>SUM(L85:M85)</f>
        <v>91</v>
      </c>
      <c r="L85" s="2">
        <v>39</v>
      </c>
      <c r="M85" s="2">
        <v>52</v>
      </c>
    </row>
    <row r="86" spans="1:13" ht="19.5" customHeight="1">
      <c r="A86" s="9"/>
      <c r="B86" s="2">
        <f>SUM(F86,J86)</f>
        <v>0</v>
      </c>
      <c r="C86" s="2">
        <f>SUM(D86:E86,G86,K86)/2</f>
        <v>0</v>
      </c>
      <c r="D86" s="2">
        <f t="shared" si="21"/>
        <v>0</v>
      </c>
      <c r="E86" s="2">
        <f t="shared" si="21"/>
        <v>0</v>
      </c>
      <c r="F86" s="10">
        <v>0</v>
      </c>
      <c r="G86" s="2">
        <f>SUM(H86:I86)</f>
        <v>0</v>
      </c>
      <c r="H86" s="2">
        <v>0</v>
      </c>
      <c r="I86" s="2">
        <v>0</v>
      </c>
      <c r="J86" s="10">
        <v>0</v>
      </c>
      <c r="K86" s="2">
        <f>SUM(L86:M86)</f>
        <v>0</v>
      </c>
      <c r="L86" s="2">
        <v>0</v>
      </c>
      <c r="M86" s="2">
        <v>0</v>
      </c>
    </row>
    <row r="87" spans="1:13" ht="19.5" customHeight="1">
      <c r="A87" s="9"/>
      <c r="B87" s="2">
        <f>SUM(F87,J87)</f>
        <v>168</v>
      </c>
      <c r="C87" s="2">
        <f>SUM(D87:E87,G87,K87)/2</f>
        <v>168</v>
      </c>
      <c r="D87" s="2">
        <f t="shared" si="21"/>
        <v>98</v>
      </c>
      <c r="E87" s="2">
        <f t="shared" si="21"/>
        <v>70</v>
      </c>
      <c r="F87" s="10">
        <v>164</v>
      </c>
      <c r="G87" s="2">
        <f>SUM(H87:I87)</f>
        <v>164</v>
      </c>
      <c r="H87" s="2">
        <v>94</v>
      </c>
      <c r="I87" s="2">
        <v>70</v>
      </c>
      <c r="J87" s="10">
        <v>4</v>
      </c>
      <c r="K87" s="2">
        <f>SUM(L87:M87)</f>
        <v>4</v>
      </c>
      <c r="L87" s="2">
        <v>4</v>
      </c>
      <c r="M87" s="2">
        <v>0</v>
      </c>
    </row>
    <row r="88" spans="1:13" ht="19.5" customHeight="1">
      <c r="A88" s="24" t="s">
        <v>0</v>
      </c>
      <c r="B88" s="11">
        <f>SUM(B89:B91,F88,J88)/2</f>
        <v>1075</v>
      </c>
      <c r="C88" s="11">
        <f>SUM(D88:E88,C89:C91,G88,K88)/3</f>
        <v>5405</v>
      </c>
      <c r="D88" s="11">
        <f>SUM(D89:D91,H88,L88)/2</f>
        <v>3060</v>
      </c>
      <c r="E88" s="11">
        <f>SUM(E89:E91,I88,M88)/2</f>
        <v>2345</v>
      </c>
      <c r="F88" s="12">
        <f aca="true" t="shared" si="24" ref="F88:M88">SUM(F89:F91)</f>
        <v>1023</v>
      </c>
      <c r="G88" s="11">
        <f>SUM(H88:I88,G89:G91)/2</f>
        <v>5095</v>
      </c>
      <c r="H88" s="11">
        <f t="shared" si="24"/>
        <v>2899</v>
      </c>
      <c r="I88" s="11">
        <f t="shared" si="24"/>
        <v>2196</v>
      </c>
      <c r="J88" s="12">
        <f t="shared" si="24"/>
        <v>52</v>
      </c>
      <c r="K88" s="11">
        <f>SUM(L88:M88,K89:K91)/2</f>
        <v>310</v>
      </c>
      <c r="L88" s="11">
        <f t="shared" si="24"/>
        <v>161</v>
      </c>
      <c r="M88" s="11">
        <f t="shared" si="24"/>
        <v>149</v>
      </c>
    </row>
    <row r="89" spans="1:13" ht="19.5" customHeight="1">
      <c r="A89" s="6" t="s">
        <v>23</v>
      </c>
      <c r="B89" s="2">
        <f>SUM(F89,J89)</f>
        <v>929</v>
      </c>
      <c r="C89" s="2">
        <f>SUM(D89:E89,G89,K89)/2</f>
        <v>5259</v>
      </c>
      <c r="D89" s="2">
        <f>SUM(H89,L89)</f>
        <v>2970</v>
      </c>
      <c r="E89" s="2">
        <f>SUM(I89,M89)</f>
        <v>2289</v>
      </c>
      <c r="F89" s="10">
        <v>882</v>
      </c>
      <c r="G89" s="2">
        <f>SUM(H89:I89)</f>
        <v>4954</v>
      </c>
      <c r="H89" s="2">
        <v>2812</v>
      </c>
      <c r="I89" s="2">
        <v>2142</v>
      </c>
      <c r="J89" s="10">
        <v>47</v>
      </c>
      <c r="K89" s="2">
        <f>SUM(L89:M89)</f>
        <v>305</v>
      </c>
      <c r="L89" s="2">
        <v>158</v>
      </c>
      <c r="M89" s="2">
        <v>147</v>
      </c>
    </row>
    <row r="90" spans="1:13" ht="19.5" customHeight="1">
      <c r="A90" s="9"/>
      <c r="B90" s="2">
        <f>SUM(F90,J90)</f>
        <v>0</v>
      </c>
      <c r="C90" s="2">
        <f>SUM(D90:E90,G90,K90)/2</f>
        <v>0</v>
      </c>
      <c r="D90" s="2">
        <f t="shared" si="21"/>
        <v>0</v>
      </c>
      <c r="E90" s="2">
        <f t="shared" si="21"/>
        <v>0</v>
      </c>
      <c r="F90" s="10">
        <v>0</v>
      </c>
      <c r="G90" s="2">
        <f>SUM(H90:I90)</f>
        <v>0</v>
      </c>
      <c r="H90" s="2">
        <v>0</v>
      </c>
      <c r="I90" s="2">
        <v>0</v>
      </c>
      <c r="J90" s="10">
        <v>0</v>
      </c>
      <c r="K90" s="2">
        <f>SUM(L90:M90)</f>
        <v>0</v>
      </c>
      <c r="L90" s="2">
        <v>0</v>
      </c>
      <c r="M90" s="2">
        <v>0</v>
      </c>
    </row>
    <row r="91" spans="1:13" ht="19.5" customHeight="1">
      <c r="A91" s="9"/>
      <c r="B91" s="2">
        <f>SUM(F91,J91)</f>
        <v>146</v>
      </c>
      <c r="C91" s="2">
        <f>SUM(D91:E91,G91,K91)/2</f>
        <v>146</v>
      </c>
      <c r="D91" s="2">
        <f t="shared" si="21"/>
        <v>90</v>
      </c>
      <c r="E91" s="2">
        <f t="shared" si="21"/>
        <v>56</v>
      </c>
      <c r="F91" s="10">
        <v>141</v>
      </c>
      <c r="G91" s="2">
        <f>SUM(H91:I91)</f>
        <v>141</v>
      </c>
      <c r="H91" s="2">
        <v>87</v>
      </c>
      <c r="I91" s="2">
        <v>54</v>
      </c>
      <c r="J91" s="10">
        <v>5</v>
      </c>
      <c r="K91" s="2">
        <f>SUM(L91:M91)</f>
        <v>5</v>
      </c>
      <c r="L91" s="2">
        <v>3</v>
      </c>
      <c r="M91" s="2">
        <v>2</v>
      </c>
    </row>
    <row r="92" spans="1:13" ht="19.5" customHeight="1">
      <c r="A92" s="24" t="s">
        <v>0</v>
      </c>
      <c r="B92" s="11">
        <f>SUM(B93:B95,F92,J92)/2</f>
        <v>397</v>
      </c>
      <c r="C92" s="11">
        <f>SUM(D92:E92,C93:C95,G92,K92)/3</f>
        <v>1623</v>
      </c>
      <c r="D92" s="11">
        <f>SUM(D93:D95,H92,L92)/2</f>
        <v>916</v>
      </c>
      <c r="E92" s="11">
        <f>SUM(E93:E95,I92,M92)/2</f>
        <v>707</v>
      </c>
      <c r="F92" s="12">
        <f aca="true" t="shared" si="25" ref="F92:M92">SUM(F93:F95)</f>
        <v>381</v>
      </c>
      <c r="G92" s="11">
        <f>SUM(H92:I92,G93:G95)/2</f>
        <v>1546</v>
      </c>
      <c r="H92" s="11">
        <f t="shared" si="25"/>
        <v>874</v>
      </c>
      <c r="I92" s="11">
        <f t="shared" si="25"/>
        <v>672</v>
      </c>
      <c r="J92" s="12">
        <f t="shared" si="25"/>
        <v>16</v>
      </c>
      <c r="K92" s="11">
        <f>SUM(L92:M92,K93:K95)/2</f>
        <v>77</v>
      </c>
      <c r="L92" s="11">
        <f t="shared" si="25"/>
        <v>42</v>
      </c>
      <c r="M92" s="11">
        <f t="shared" si="25"/>
        <v>35</v>
      </c>
    </row>
    <row r="93" spans="1:13" ht="19.5" customHeight="1">
      <c r="A93" s="6" t="s">
        <v>24</v>
      </c>
      <c r="B93" s="2">
        <f>SUM(F93,J93)</f>
        <v>305</v>
      </c>
      <c r="C93" s="2">
        <f>SUM(D93:E93,G93,K93)/2</f>
        <v>1531</v>
      </c>
      <c r="D93" s="2">
        <f aca="true" t="shared" si="26" ref="D93:E107">SUM(H93,L93)</f>
        <v>864</v>
      </c>
      <c r="E93" s="2">
        <f t="shared" si="26"/>
        <v>667</v>
      </c>
      <c r="F93" s="10">
        <v>295</v>
      </c>
      <c r="G93" s="2">
        <f>SUM(H93:I93)</f>
        <v>1460</v>
      </c>
      <c r="H93" s="2">
        <v>825</v>
      </c>
      <c r="I93" s="2">
        <v>635</v>
      </c>
      <c r="J93" s="10">
        <v>10</v>
      </c>
      <c r="K93" s="2">
        <f>SUM(L93:M93)</f>
        <v>71</v>
      </c>
      <c r="L93" s="2">
        <v>39</v>
      </c>
      <c r="M93" s="2">
        <v>32</v>
      </c>
    </row>
    <row r="94" spans="1:13" ht="19.5" customHeight="1">
      <c r="A94" s="9"/>
      <c r="B94" s="2">
        <f>SUM(F94,J94)</f>
        <v>0</v>
      </c>
      <c r="C94" s="2">
        <f>SUM(D94:E94,G94,K94)/2</f>
        <v>0</v>
      </c>
      <c r="D94" s="2">
        <f t="shared" si="26"/>
        <v>0</v>
      </c>
      <c r="E94" s="2">
        <f t="shared" si="26"/>
        <v>0</v>
      </c>
      <c r="F94" s="10">
        <v>0</v>
      </c>
      <c r="G94" s="2">
        <f>SUM(H94:I94)</f>
        <v>0</v>
      </c>
      <c r="H94" s="2">
        <v>0</v>
      </c>
      <c r="I94" s="2">
        <v>0</v>
      </c>
      <c r="J94" s="10">
        <v>0</v>
      </c>
      <c r="K94" s="2">
        <f>SUM(L94:M94)</f>
        <v>0</v>
      </c>
      <c r="L94" s="2">
        <v>0</v>
      </c>
      <c r="M94" s="2">
        <v>0</v>
      </c>
    </row>
    <row r="95" spans="1:13" ht="19.5" customHeight="1">
      <c r="A95" s="9"/>
      <c r="B95" s="2">
        <f>SUM(F95,J95)</f>
        <v>92</v>
      </c>
      <c r="C95" s="2">
        <f>SUM(D95:E95,G95,K95)/2</f>
        <v>92</v>
      </c>
      <c r="D95" s="2">
        <f t="shared" si="26"/>
        <v>52</v>
      </c>
      <c r="E95" s="2">
        <f t="shared" si="26"/>
        <v>40</v>
      </c>
      <c r="F95" s="10">
        <v>86</v>
      </c>
      <c r="G95" s="2">
        <f>SUM(H95:I95)</f>
        <v>86</v>
      </c>
      <c r="H95" s="2">
        <v>49</v>
      </c>
      <c r="I95" s="2">
        <v>37</v>
      </c>
      <c r="J95" s="10">
        <v>6</v>
      </c>
      <c r="K95" s="2">
        <f>SUM(L95:M95)</f>
        <v>6</v>
      </c>
      <c r="L95" s="2">
        <v>3</v>
      </c>
      <c r="M95" s="2">
        <v>3</v>
      </c>
    </row>
    <row r="96" spans="1:13" ht="19.5" customHeight="1">
      <c r="A96" s="24" t="s">
        <v>0</v>
      </c>
      <c r="B96" s="11">
        <f>SUM(B97:B99,F96,J96)/2</f>
        <v>2818</v>
      </c>
      <c r="C96" s="11">
        <f>SUM(D96:E96,C97:C99,G96,K96)/3</f>
        <v>12406</v>
      </c>
      <c r="D96" s="11">
        <f>SUM(D97:D99,H96,L96)/2</f>
        <v>6495</v>
      </c>
      <c r="E96" s="11">
        <f>SUM(E97:E99,I96,M96)/2</f>
        <v>5911</v>
      </c>
      <c r="F96" s="12">
        <f aca="true" t="shared" si="27" ref="F96:M96">SUM(F97:F99)</f>
        <v>56</v>
      </c>
      <c r="G96" s="11">
        <f>SUM(H96:I96,G97:G99)/2</f>
        <v>259</v>
      </c>
      <c r="H96" s="11">
        <f t="shared" si="27"/>
        <v>110</v>
      </c>
      <c r="I96" s="11">
        <f t="shared" si="27"/>
        <v>149</v>
      </c>
      <c r="J96" s="12">
        <f t="shared" si="27"/>
        <v>2762</v>
      </c>
      <c r="K96" s="11">
        <f>SUM(L96:M96,K97:K99)/2</f>
        <v>12147</v>
      </c>
      <c r="L96" s="11">
        <f t="shared" si="27"/>
        <v>6385</v>
      </c>
      <c r="M96" s="11">
        <f t="shared" si="27"/>
        <v>5762</v>
      </c>
    </row>
    <row r="97" spans="1:13" ht="19.5" customHeight="1">
      <c r="A97" s="6" t="s">
        <v>25</v>
      </c>
      <c r="B97" s="2">
        <f>SUM(F97,J97)</f>
        <v>2440</v>
      </c>
      <c r="C97" s="2">
        <f>SUM(D97:E97,G97,K97)/2</f>
        <v>12028</v>
      </c>
      <c r="D97" s="2">
        <f>SUM(H97,L97)</f>
        <v>6271</v>
      </c>
      <c r="E97" s="2">
        <f>SUM(I97,M97)</f>
        <v>5757</v>
      </c>
      <c r="F97" s="10">
        <v>39</v>
      </c>
      <c r="G97" s="2">
        <f>SUM(H97:I97)</f>
        <v>242</v>
      </c>
      <c r="H97" s="2">
        <v>99</v>
      </c>
      <c r="I97" s="2">
        <v>143</v>
      </c>
      <c r="J97" s="10">
        <v>2401</v>
      </c>
      <c r="K97" s="2">
        <f>SUM(L97:M97)</f>
        <v>11786</v>
      </c>
      <c r="L97" s="2">
        <v>6172</v>
      </c>
      <c r="M97" s="2">
        <v>5614</v>
      </c>
    </row>
    <row r="98" spans="1:13" ht="19.5" customHeight="1">
      <c r="A98" s="9"/>
      <c r="B98" s="2">
        <f>SUM(F98,J98)</f>
        <v>0</v>
      </c>
      <c r="C98" s="2">
        <f>SUM(D98:E98,G98,K98)/2</f>
        <v>0</v>
      </c>
      <c r="D98" s="2">
        <f t="shared" si="26"/>
        <v>0</v>
      </c>
      <c r="E98" s="2">
        <f t="shared" si="26"/>
        <v>0</v>
      </c>
      <c r="F98" s="10">
        <v>0</v>
      </c>
      <c r="G98" s="2">
        <f>SUM(H98:I98)</f>
        <v>0</v>
      </c>
      <c r="H98" s="2">
        <v>0</v>
      </c>
      <c r="I98" s="2">
        <v>0</v>
      </c>
      <c r="J98" s="10">
        <v>0</v>
      </c>
      <c r="K98" s="2">
        <f>SUM(L98:M98)</f>
        <v>0</v>
      </c>
      <c r="L98" s="2">
        <v>0</v>
      </c>
      <c r="M98" s="2">
        <v>0</v>
      </c>
    </row>
    <row r="99" spans="1:13" ht="19.5" customHeight="1">
      <c r="A99" s="9"/>
      <c r="B99" s="2">
        <f>SUM(F99,J99)</f>
        <v>378</v>
      </c>
      <c r="C99" s="2">
        <f>SUM(D99:E99,G99,K99)/2</f>
        <v>378</v>
      </c>
      <c r="D99" s="2">
        <f t="shared" si="26"/>
        <v>224</v>
      </c>
      <c r="E99" s="2">
        <f t="shared" si="26"/>
        <v>154</v>
      </c>
      <c r="F99" s="10">
        <v>17</v>
      </c>
      <c r="G99" s="2">
        <f>SUM(H99:I99)</f>
        <v>17</v>
      </c>
      <c r="H99" s="2">
        <v>11</v>
      </c>
      <c r="I99" s="2">
        <v>6</v>
      </c>
      <c r="J99" s="10">
        <v>361</v>
      </c>
      <c r="K99" s="2">
        <f>SUM(L99:M99)</f>
        <v>361</v>
      </c>
      <c r="L99" s="2">
        <v>213</v>
      </c>
      <c r="M99" s="2">
        <v>148</v>
      </c>
    </row>
    <row r="100" spans="1:13" ht="19.5" customHeight="1">
      <c r="A100" s="24" t="s">
        <v>0</v>
      </c>
      <c r="B100" s="11">
        <f>SUM(B101:B103,F100,J100)/2</f>
        <v>1590</v>
      </c>
      <c r="C100" s="11">
        <f>SUM(D100:E100,C101:C103,G100,K100)/3</f>
        <v>7458</v>
      </c>
      <c r="D100" s="11">
        <f>SUM(D101:D103,H100,L100)/2</f>
        <v>4053</v>
      </c>
      <c r="E100" s="11">
        <f>SUM(E101:E103,I100,M100)/2</f>
        <v>3405</v>
      </c>
      <c r="F100" s="12">
        <f aca="true" t="shared" si="28" ref="F100:M100">SUM(F101:F103)</f>
        <v>23</v>
      </c>
      <c r="G100" s="11">
        <f>SUM(H100:I100,G101:G103)/2</f>
        <v>106</v>
      </c>
      <c r="H100" s="11">
        <f t="shared" si="28"/>
        <v>49</v>
      </c>
      <c r="I100" s="11">
        <f t="shared" si="28"/>
        <v>57</v>
      </c>
      <c r="J100" s="12">
        <f t="shared" si="28"/>
        <v>1567</v>
      </c>
      <c r="K100" s="11">
        <f>SUM(L100:M100,K101:K103)/2</f>
        <v>7352</v>
      </c>
      <c r="L100" s="11">
        <f t="shared" si="28"/>
        <v>4004</v>
      </c>
      <c r="M100" s="11">
        <f t="shared" si="28"/>
        <v>3348</v>
      </c>
    </row>
    <row r="101" spans="1:13" ht="19.5" customHeight="1">
      <c r="A101" s="6" t="s">
        <v>26</v>
      </c>
      <c r="B101" s="2">
        <f>SUM(F101,J101)</f>
        <v>1377</v>
      </c>
      <c r="C101" s="2">
        <f>SUM(D101:E101,G101,K101)/2</f>
        <v>7245</v>
      </c>
      <c r="D101" s="2">
        <f>SUM(H101,L101)</f>
        <v>3912</v>
      </c>
      <c r="E101" s="2">
        <f>SUM(I101,M101)</f>
        <v>3333</v>
      </c>
      <c r="F101" s="10">
        <v>16</v>
      </c>
      <c r="G101" s="2">
        <f>SUM(H101:I101)</f>
        <v>99</v>
      </c>
      <c r="H101" s="2">
        <v>45</v>
      </c>
      <c r="I101" s="2">
        <v>54</v>
      </c>
      <c r="J101" s="10">
        <v>1361</v>
      </c>
      <c r="K101" s="2">
        <f>SUM(L101:M101)</f>
        <v>7146</v>
      </c>
      <c r="L101" s="2">
        <v>3867</v>
      </c>
      <c r="M101" s="2">
        <v>3279</v>
      </c>
    </row>
    <row r="102" spans="1:13" ht="19.5" customHeight="1">
      <c r="A102" s="9"/>
      <c r="B102" s="2">
        <f>SUM(F102,J102)</f>
        <v>0</v>
      </c>
      <c r="C102" s="2">
        <f>SUM(D102:E102,G102,K102)/2</f>
        <v>0</v>
      </c>
      <c r="D102" s="2">
        <f t="shared" si="26"/>
        <v>0</v>
      </c>
      <c r="E102" s="2">
        <f t="shared" si="26"/>
        <v>0</v>
      </c>
      <c r="F102" s="10">
        <v>0</v>
      </c>
      <c r="G102" s="2">
        <f>SUM(H102:I102)</f>
        <v>0</v>
      </c>
      <c r="H102" s="2">
        <v>0</v>
      </c>
      <c r="I102" s="2">
        <v>0</v>
      </c>
      <c r="J102" s="10">
        <v>0</v>
      </c>
      <c r="K102" s="2">
        <f>SUM(L102:M102)</f>
        <v>0</v>
      </c>
      <c r="L102" s="2">
        <v>0</v>
      </c>
      <c r="M102" s="2">
        <v>0</v>
      </c>
    </row>
    <row r="103" spans="1:13" ht="19.5" customHeight="1">
      <c r="A103" s="9"/>
      <c r="B103" s="2">
        <f>SUM(F103,J103)</f>
        <v>213</v>
      </c>
      <c r="C103" s="2">
        <f>SUM(D103:E103,G103,K103)/2</f>
        <v>213</v>
      </c>
      <c r="D103" s="2">
        <f t="shared" si="26"/>
        <v>141</v>
      </c>
      <c r="E103" s="2">
        <f t="shared" si="26"/>
        <v>72</v>
      </c>
      <c r="F103" s="10">
        <v>7</v>
      </c>
      <c r="G103" s="2">
        <f>SUM(H103:I103)</f>
        <v>7</v>
      </c>
      <c r="H103" s="2">
        <v>4</v>
      </c>
      <c r="I103" s="2">
        <v>3</v>
      </c>
      <c r="J103" s="10">
        <v>206</v>
      </c>
      <c r="K103" s="2">
        <f>SUM(L103:M103)</f>
        <v>206</v>
      </c>
      <c r="L103" s="2">
        <v>137</v>
      </c>
      <c r="M103" s="2">
        <v>69</v>
      </c>
    </row>
    <row r="104" spans="1:13" ht="19.5" customHeight="1">
      <c r="A104" s="24" t="s">
        <v>0</v>
      </c>
      <c r="B104" s="11">
        <f>SUM(B105:B107,F104,J104)/2</f>
        <v>1340</v>
      </c>
      <c r="C104" s="11">
        <f>SUM(D104:E104,C105:C107,G104,K104)/3</f>
        <v>7254</v>
      </c>
      <c r="D104" s="11">
        <f>SUM(D105:D107,H104,L104)/2</f>
        <v>4058</v>
      </c>
      <c r="E104" s="11">
        <f>SUM(E105:E107,I104,M104)/2</f>
        <v>3196</v>
      </c>
      <c r="F104" s="12">
        <f aca="true" t="shared" si="29" ref="F104:M104">SUM(F105:F107)</f>
        <v>23</v>
      </c>
      <c r="G104" s="11">
        <f>SUM(H104:I104,G105:G107)/2</f>
        <v>106</v>
      </c>
      <c r="H104" s="11">
        <f t="shared" si="29"/>
        <v>60</v>
      </c>
      <c r="I104" s="11">
        <f t="shared" si="29"/>
        <v>46</v>
      </c>
      <c r="J104" s="12">
        <f t="shared" si="29"/>
        <v>1317</v>
      </c>
      <c r="K104" s="11">
        <f>SUM(L104:M104,K105:K107)/2</f>
        <v>7148</v>
      </c>
      <c r="L104" s="11">
        <f t="shared" si="29"/>
        <v>3998</v>
      </c>
      <c r="M104" s="11">
        <f t="shared" si="29"/>
        <v>3150</v>
      </c>
    </row>
    <row r="105" spans="1:13" ht="19.5" customHeight="1">
      <c r="A105" s="6" t="s">
        <v>27</v>
      </c>
      <c r="B105" s="2">
        <f>SUM(F105,J105)</f>
        <v>1220</v>
      </c>
      <c r="C105" s="2">
        <f>SUM(D105:E105,G105,K105)/2</f>
        <v>7134</v>
      </c>
      <c r="D105" s="2">
        <f>SUM(H105,L105)</f>
        <v>3970</v>
      </c>
      <c r="E105" s="2">
        <f>SUM(I105,M105)</f>
        <v>3164</v>
      </c>
      <c r="F105" s="10">
        <v>18</v>
      </c>
      <c r="G105" s="2">
        <f>SUM(H105:I105)</f>
        <v>101</v>
      </c>
      <c r="H105" s="2">
        <v>56</v>
      </c>
      <c r="I105" s="2">
        <v>45</v>
      </c>
      <c r="J105" s="10">
        <v>1202</v>
      </c>
      <c r="K105" s="2">
        <f>SUM(L105:M105)</f>
        <v>7033</v>
      </c>
      <c r="L105" s="2">
        <v>3914</v>
      </c>
      <c r="M105" s="2">
        <v>3119</v>
      </c>
    </row>
    <row r="106" spans="1:13" ht="19.5" customHeight="1">
      <c r="A106" s="9"/>
      <c r="B106" s="2">
        <f>SUM(F106,J106)</f>
        <v>0</v>
      </c>
      <c r="C106" s="2">
        <f>SUM(D106:E106,G106,K106)/2</f>
        <v>0</v>
      </c>
      <c r="D106" s="2">
        <f t="shared" si="26"/>
        <v>0</v>
      </c>
      <c r="E106" s="2">
        <f t="shared" si="26"/>
        <v>0</v>
      </c>
      <c r="F106" s="10">
        <v>0</v>
      </c>
      <c r="G106" s="2">
        <f>SUM(H106:I106)</f>
        <v>0</v>
      </c>
      <c r="H106" s="2">
        <v>0</v>
      </c>
      <c r="I106" s="2">
        <v>0</v>
      </c>
      <c r="J106" s="10">
        <v>0</v>
      </c>
      <c r="K106" s="2">
        <f>SUM(L106:M106)</f>
        <v>0</v>
      </c>
      <c r="L106" s="2">
        <v>0</v>
      </c>
      <c r="M106" s="2">
        <v>0</v>
      </c>
    </row>
    <row r="107" spans="1:13" ht="19.5" customHeight="1" thickBot="1">
      <c r="A107" s="13"/>
      <c r="B107" s="3">
        <f>SUM(F107,J107)</f>
        <v>120</v>
      </c>
      <c r="C107" s="3">
        <f>SUM(D107:E107,G107,K107)/2</f>
        <v>120</v>
      </c>
      <c r="D107" s="3">
        <f t="shared" si="26"/>
        <v>88</v>
      </c>
      <c r="E107" s="3">
        <f t="shared" si="26"/>
        <v>32</v>
      </c>
      <c r="F107" s="14">
        <v>5</v>
      </c>
      <c r="G107" s="3">
        <f>SUM(H107:I107)</f>
        <v>5</v>
      </c>
      <c r="H107" s="3">
        <v>4</v>
      </c>
      <c r="I107" s="3">
        <v>1</v>
      </c>
      <c r="J107" s="14">
        <v>115</v>
      </c>
      <c r="K107" s="3">
        <f>SUM(L107:M107)</f>
        <v>115</v>
      </c>
      <c r="L107" s="3">
        <v>84</v>
      </c>
      <c r="M107" s="3">
        <v>31</v>
      </c>
    </row>
  </sheetData>
  <sheetProtection/>
  <mergeCells count="11">
    <mergeCell ref="E5:M5"/>
    <mergeCell ref="B5:D5"/>
    <mergeCell ref="A2:F2"/>
    <mergeCell ref="G2:M2"/>
    <mergeCell ref="K6:M6"/>
    <mergeCell ref="H6:J6"/>
    <mergeCell ref="E6:F6"/>
    <mergeCell ref="A5:A7"/>
    <mergeCell ref="B6:B7"/>
    <mergeCell ref="C6:C7"/>
    <mergeCell ref="D6:D7"/>
  </mergeCells>
  <printOptions/>
  <pageMargins left="0.5905511811023623" right="1.299212598425197" top="0.3937007874015748" bottom="0.31496062992125984" header="0.2" footer="0.2"/>
  <pageSetup horizontalDpi="360" verticalDpi="360" orientation="portrait" pageOrder="overThenDown" paperSize="9" r:id="rId1"/>
  <rowBreaks count="2" manualBreakCount="2">
    <brk id="46" max="12" man="1"/>
    <brk id="95" max="6553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SkyUN.Org</cp:lastModifiedBy>
  <cp:lastPrinted>2012-11-06T08:27:26Z</cp:lastPrinted>
  <dcterms:modified xsi:type="dcterms:W3CDTF">2012-11-06T08:51:16Z</dcterms:modified>
  <cp:category/>
  <cp:version/>
  <cp:contentType/>
  <cp:contentStatus/>
</cp:coreProperties>
</file>