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6960" activeTab="2"/>
  </bookViews>
  <sheets>
    <sheet name="高中" sheetId="1" r:id="rId1"/>
    <sheet name="高職" sheetId="2" r:id="rId2"/>
    <sheet name="綜合高中" sheetId="3" r:id="rId3"/>
    <sheet name="Sheet4" sheetId="4" r:id="rId4"/>
    <sheet name="Sheet5" sheetId="5" r:id="rId5"/>
    <sheet name="Sheet6" sheetId="6" r:id="rId6"/>
  </sheets>
  <definedNames>
    <definedName name="_xlnm.Print_Area" localSheetId="0">'高中'!$A$1:$V$37</definedName>
    <definedName name="_xlnm.Print_Area" localSheetId="1">'高職'!$A$1:$Y$51</definedName>
  </definedNames>
  <calcPr fullCalcOnLoad="1"/>
</workbook>
</file>

<file path=xl/sharedStrings.xml><?xml version="1.0" encoding="utf-8"?>
<sst xmlns="http://schemas.openxmlformats.org/spreadsheetml/2006/main" count="255" uniqueCount="157">
  <si>
    <t>5(1)</t>
  </si>
  <si>
    <t xml:space="preserve">- </t>
  </si>
  <si>
    <t xml:space="preserve">5(3) </t>
  </si>
  <si>
    <t xml:space="preserve">(1) </t>
  </si>
  <si>
    <t xml:space="preserve">6(3) </t>
  </si>
  <si>
    <t xml:space="preserve">6(3) </t>
  </si>
  <si>
    <t>資料來源：教育部統計處、教育部中部辦公室</t>
  </si>
  <si>
    <t>7(1)</t>
  </si>
  <si>
    <t>(1)</t>
  </si>
  <si>
    <t>(5)</t>
  </si>
  <si>
    <t>1(4)</t>
  </si>
  <si>
    <t xml:space="preserve"> 29</t>
  </si>
  <si>
    <t xml:space="preserve"> 63</t>
  </si>
  <si>
    <t xml:space="preserve"> 31</t>
  </si>
  <si>
    <t xml:space="preserve"> 596</t>
  </si>
  <si>
    <t xml:space="preserve"> 425</t>
  </si>
  <si>
    <t xml:space="preserve"> 232</t>
  </si>
  <si>
    <t xml:space="preserve"> 193</t>
  </si>
  <si>
    <t xml:space="preserve"> 90</t>
  </si>
  <si>
    <t xml:space="preserve"> 27</t>
  </si>
  <si>
    <t xml:space="preserve"> 91</t>
  </si>
  <si>
    <t xml:space="preserve"> 3,596</t>
  </si>
  <si>
    <t xml:space="preserve"> 1,854</t>
  </si>
  <si>
    <t xml:space="preserve"> 1,742</t>
  </si>
  <si>
    <t xml:space="preserve"> 663</t>
  </si>
  <si>
    <t xml:space="preserve"> 635</t>
  </si>
  <si>
    <t xml:space="preserve"> 561</t>
  </si>
  <si>
    <t xml:space="preserve"> 556</t>
  </si>
  <si>
    <t xml:space="preserve"> 585</t>
  </si>
  <si>
    <r>
      <t xml:space="preserve">國立花蓮高農
</t>
    </r>
    <r>
      <rPr>
        <sz val="9"/>
        <rFont val="Times New Roman"/>
        <family val="1"/>
      </rPr>
      <t xml:space="preserve">National Hualien Agriculture Vocational High School </t>
    </r>
  </si>
  <si>
    <r>
      <t xml:space="preserve">國立花蓮高工
</t>
    </r>
    <r>
      <rPr>
        <sz val="9"/>
        <rFont val="Times New Roman"/>
        <family val="1"/>
      </rPr>
      <t>National HuaLien Industrial Vocational Senior High School</t>
    </r>
  </si>
  <si>
    <r>
      <t xml:space="preserve">國立花蓮高商
</t>
    </r>
    <r>
      <rPr>
        <sz val="9"/>
        <rFont val="Times New Roman"/>
        <family val="1"/>
      </rPr>
      <t>National Hualien Commercial Vocational Senior High School</t>
    </r>
  </si>
  <si>
    <r>
      <t xml:space="preserve">私立中華工商
</t>
    </r>
    <r>
      <rPr>
        <sz val="9"/>
        <rFont val="Times New Roman"/>
        <family val="1"/>
      </rPr>
      <t>China Industrial and Commercial  Vcational High School</t>
    </r>
  </si>
  <si>
    <r>
      <t>私立海星高中</t>
    </r>
    <r>
      <rPr>
        <sz val="9"/>
        <rFont val="Times New Roman"/>
        <family val="1"/>
      </rPr>
      <t xml:space="preserve"> 
Stella Maris High School </t>
    </r>
  </si>
  <si>
    <r>
      <t>私立四維高中</t>
    </r>
    <r>
      <rPr>
        <sz val="9"/>
        <rFont val="Times New Roman"/>
        <family val="1"/>
      </rPr>
      <t xml:space="preserve">  
Szu Wei Senior High School</t>
    </r>
  </si>
  <si>
    <r>
      <t xml:space="preserve">國立玉里高中
</t>
    </r>
    <r>
      <rPr>
        <sz val="9"/>
        <rFont val="Times New Roman"/>
        <family val="1"/>
      </rPr>
      <t xml:space="preserve">NationalYuli Senior High School </t>
    </r>
  </si>
  <si>
    <r>
      <t xml:space="preserve">國立光復商工
</t>
    </r>
    <r>
      <rPr>
        <sz val="9"/>
        <rFont val="Times New Roman"/>
        <family val="1"/>
      </rPr>
      <t>Guangfu Commercial and Industrial Vocational High School</t>
    </r>
  </si>
  <si>
    <r>
      <t>八十四學年度</t>
    </r>
    <r>
      <rPr>
        <sz val="9"/>
        <rFont val="Times New Roman"/>
        <family val="1"/>
      </rPr>
      <t xml:space="preserve"> A.Y.1995</t>
    </r>
  </si>
  <si>
    <r>
      <t>八十五學年度</t>
    </r>
    <r>
      <rPr>
        <sz val="9"/>
        <rFont val="Times New Roman"/>
        <family val="1"/>
      </rPr>
      <t xml:space="preserve"> A.Y.1996</t>
    </r>
  </si>
  <si>
    <r>
      <t>八十六學年度</t>
    </r>
    <r>
      <rPr>
        <sz val="9"/>
        <rFont val="Times New Roman"/>
        <family val="1"/>
      </rPr>
      <t xml:space="preserve"> A.Y.1997</t>
    </r>
  </si>
  <si>
    <r>
      <t>八十八學年度</t>
    </r>
    <r>
      <rPr>
        <sz val="9"/>
        <rFont val="Times New Roman"/>
        <family val="1"/>
      </rPr>
      <t xml:space="preserve"> A.Y.1999</t>
    </r>
  </si>
  <si>
    <r>
      <t>八十九學年度</t>
    </r>
    <r>
      <rPr>
        <sz val="9"/>
        <rFont val="Times New Roman"/>
        <family val="1"/>
      </rPr>
      <t xml:space="preserve"> A.Y.2000</t>
    </r>
  </si>
  <si>
    <r>
      <t>九十一學年度</t>
    </r>
    <r>
      <rPr>
        <sz val="9"/>
        <rFont val="Times New Roman"/>
        <family val="1"/>
      </rPr>
      <t xml:space="preserve"> A.Y.2002</t>
    </r>
  </si>
  <si>
    <r>
      <t>九十二學年度</t>
    </r>
    <r>
      <rPr>
        <sz val="9"/>
        <rFont val="Times New Roman"/>
        <family val="1"/>
      </rPr>
      <t xml:space="preserve"> A.Y.2003</t>
    </r>
  </si>
  <si>
    <r>
      <t xml:space="preserve">私立海星高中
</t>
    </r>
    <r>
      <rPr>
        <sz val="9"/>
        <rFont val="Times New Roman"/>
        <family val="1"/>
      </rPr>
      <t>Stella Maris High School</t>
    </r>
  </si>
  <si>
    <r>
      <t xml:space="preserve">教　師　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Number  of  Teachers</t>
    </r>
  </si>
  <si>
    <r>
      <t xml:space="preserve">縣立體育實驗高中
</t>
    </r>
    <r>
      <rPr>
        <sz val="9"/>
        <rFont val="Times New Roman"/>
        <family val="1"/>
      </rPr>
      <t xml:space="preserve">Hualien Physical Experimental Senior High School </t>
    </r>
  </si>
  <si>
    <r>
      <t xml:space="preserve">私立四維高中
</t>
    </r>
    <r>
      <rPr>
        <sz val="9"/>
        <rFont val="Times New Roman"/>
        <family val="1"/>
      </rPr>
      <t>Szu Wei Senior High School</t>
    </r>
  </si>
  <si>
    <r>
      <t xml:space="preserve">國立花蓮女中
</t>
    </r>
    <r>
      <rPr>
        <sz val="9"/>
        <rFont val="Times New Roman"/>
        <family val="1"/>
      </rPr>
      <t>Hualien Girls' Senior High School</t>
    </r>
  </si>
  <si>
    <r>
      <t xml:space="preserve">國立花蓮高中
</t>
    </r>
    <r>
      <rPr>
        <sz val="9"/>
        <rFont val="Times New Roman"/>
        <family val="1"/>
      </rPr>
      <t>National Hualien Senior High School</t>
    </r>
  </si>
  <si>
    <r>
      <t xml:space="preserve">國立玉里高中
</t>
    </r>
    <r>
      <rPr>
        <sz val="9"/>
        <rFont val="Times New Roman"/>
        <family val="1"/>
      </rPr>
      <t>NationalYuli Senior High School</t>
    </r>
  </si>
  <si>
    <r>
      <t xml:space="preserve">校數
</t>
    </r>
    <r>
      <rPr>
        <sz val="9"/>
        <rFont val="Times New Roman"/>
        <family val="1"/>
      </rPr>
      <t>Number
of
Schools</t>
    </r>
  </si>
  <si>
    <r>
      <t xml:space="preserve">職　員　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Number  of  Staffs</t>
    </r>
  </si>
  <si>
    <r>
      <t xml:space="preserve">職　員　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Number  of  Staffs</t>
    </r>
  </si>
  <si>
    <r>
      <t xml:space="preserve">           </t>
    </r>
    <r>
      <rPr>
        <sz val="9"/>
        <rFont val="華康中黑體"/>
        <family val="3"/>
      </rPr>
      <t>班　</t>
    </r>
    <r>
      <rPr>
        <sz val="9"/>
        <rFont val="Times New Roman"/>
        <family val="1"/>
      </rPr>
      <t xml:space="preserve">         </t>
    </r>
    <r>
      <rPr>
        <sz val="9"/>
        <rFont val="華康中黑體"/>
        <family val="3"/>
      </rPr>
      <t>級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 xml:space="preserve">數
</t>
    </r>
    <r>
      <rPr>
        <sz val="9"/>
        <rFont val="Times New Roman"/>
        <family val="1"/>
      </rPr>
      <t xml:space="preserve">             (</t>
    </r>
    <r>
      <rPr>
        <sz val="9"/>
        <rFont val="華康中黑體"/>
        <family val="3"/>
      </rPr>
      <t>班</t>
    </r>
    <r>
      <rPr>
        <sz val="9"/>
        <rFont val="Times New Roman"/>
        <family val="1"/>
      </rPr>
      <t xml:space="preserve">) </t>
    </r>
    <r>
      <rPr>
        <sz val="9"/>
        <rFont val="華康中黑體"/>
        <family val="3"/>
      </rPr>
      <t xml:space="preserve">　
</t>
    </r>
    <r>
      <rPr>
        <sz val="9"/>
        <rFont val="Times New Roman"/>
        <family val="1"/>
      </rPr>
      <t>Number             of  Classes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</si>
  <si>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</si>
  <si>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</si>
  <si>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</si>
  <si>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一年級
</t>
    </r>
    <r>
      <rPr>
        <sz val="9"/>
        <rFont val="Times New Roman"/>
        <family val="1"/>
      </rPr>
      <t>Grade 1</t>
    </r>
  </si>
  <si>
    <r>
      <t xml:space="preserve">二年級
</t>
    </r>
    <r>
      <rPr>
        <sz val="9"/>
        <rFont val="Times New Roman"/>
        <family val="1"/>
      </rPr>
      <t>Grade 2</t>
    </r>
  </si>
  <si>
    <r>
      <t xml:space="preserve">三年級
</t>
    </r>
    <r>
      <rPr>
        <sz val="9"/>
        <rFont val="Times New Roman"/>
        <family val="1"/>
      </rPr>
      <t>Grade 3</t>
    </r>
  </si>
  <si>
    <r>
      <t xml:space="preserve">合　計
</t>
    </r>
    <r>
      <rPr>
        <sz val="9"/>
        <rFont val="Times New Roman"/>
        <family val="1"/>
      </rPr>
      <t>Total</t>
    </r>
  </si>
  <si>
    <r>
      <t xml:space="preserve">三　年　級
</t>
    </r>
    <r>
      <rPr>
        <sz val="9"/>
        <rFont val="Times New Roman"/>
        <family val="1"/>
      </rPr>
      <t>Grade  3</t>
    </r>
  </si>
  <si>
    <r>
      <t xml:space="preserve">教　師　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Number  of  Teachers</t>
    </r>
  </si>
  <si>
    <r>
      <t xml:space="preserve">班　　　級　　　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班</t>
    </r>
    <r>
      <rPr>
        <sz val="9"/>
        <rFont val="Times New Roman"/>
        <family val="1"/>
      </rPr>
      <t>)
         Number  of            Classes</t>
    </r>
  </si>
  <si>
    <r>
      <t xml:space="preserve">合　　　計
</t>
    </r>
    <r>
      <rPr>
        <sz val="9"/>
        <rFont val="Times New Roman"/>
        <family val="1"/>
      </rPr>
      <t>Total</t>
    </r>
  </si>
  <si>
    <r>
      <t xml:space="preserve">一　年　級
</t>
    </r>
    <r>
      <rPr>
        <sz val="9"/>
        <rFont val="Times New Roman"/>
        <family val="1"/>
      </rPr>
      <t>Grade  1</t>
    </r>
  </si>
  <si>
    <r>
      <t xml:space="preserve">二　年　級
</t>
    </r>
    <r>
      <rPr>
        <sz val="9"/>
        <rFont val="Times New Roman"/>
        <family val="1"/>
      </rPr>
      <t>Grade  2</t>
    </r>
  </si>
  <si>
    <r>
      <t xml:space="preserve">四　年　級
</t>
    </r>
    <r>
      <rPr>
        <sz val="9"/>
        <rFont val="Times New Roman"/>
        <family val="1"/>
      </rPr>
      <t>Grade  4</t>
    </r>
  </si>
  <si>
    <r>
      <t xml:space="preserve">四年級
</t>
    </r>
    <r>
      <rPr>
        <sz val="9"/>
        <rFont val="Times New Roman"/>
        <family val="1"/>
      </rPr>
      <t>Grade 4</t>
    </r>
  </si>
  <si>
    <r>
      <t xml:space="preserve">上學年畢業生數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No. of  Graduates in the Previous Academic Year</t>
    </r>
  </si>
  <si>
    <r>
      <t xml:space="preserve">私立國光商工
</t>
    </r>
    <r>
      <rPr>
        <sz val="9"/>
        <rFont val="Times New Roman"/>
        <family val="1"/>
      </rPr>
      <t>kuo kuang vocational high school</t>
    </r>
  </si>
  <si>
    <r>
      <t>私立四維高中</t>
    </r>
    <r>
      <rPr>
        <sz val="9"/>
        <rFont val="Times New Roman"/>
        <family val="1"/>
      </rPr>
      <t xml:space="preserve">  
Szu Wei Senior High School</t>
    </r>
  </si>
  <si>
    <r>
      <t xml:space="preserve">國立玉里高中
</t>
    </r>
    <r>
      <rPr>
        <sz val="9"/>
        <rFont val="Times New Roman"/>
        <family val="1"/>
      </rPr>
      <t xml:space="preserve">NationalYuli Senior High School </t>
    </r>
  </si>
  <si>
    <r>
      <t xml:space="preserve">私立國光商工
</t>
    </r>
    <r>
      <rPr>
        <sz val="9"/>
        <rFont val="Times New Roman"/>
        <family val="1"/>
      </rPr>
      <t>kuo kuang vocational high school</t>
    </r>
  </si>
  <si>
    <r>
      <t>私立海星高中</t>
    </r>
    <r>
      <rPr>
        <sz val="9"/>
        <rFont val="Times New Roman"/>
        <family val="1"/>
      </rPr>
      <t xml:space="preserve"> 
Stella Maris High School </t>
    </r>
  </si>
  <si>
    <r>
      <t xml:space="preserve">校數
</t>
    </r>
    <r>
      <rPr>
        <sz val="9"/>
        <rFont val="Times New Roman"/>
        <family val="1"/>
      </rPr>
      <t>Number of Schools</t>
    </r>
  </si>
  <si>
    <r>
      <t xml:space="preserve">教　師　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Number of Teachers</t>
    </r>
  </si>
  <si>
    <r>
      <t xml:space="preserve">        </t>
    </r>
    <r>
      <rPr>
        <sz val="9"/>
        <rFont val="華康中黑體"/>
        <family val="3"/>
      </rPr>
      <t>班</t>
    </r>
    <r>
      <rPr>
        <sz val="9"/>
        <rFont val="Times New Roman"/>
        <family val="1"/>
      </rPr>
      <t xml:space="preserve">             </t>
    </r>
    <r>
      <rPr>
        <sz val="9"/>
        <rFont val="華康中黑體"/>
        <family val="3"/>
      </rPr>
      <t>級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 xml:space="preserve">　數
</t>
    </r>
    <r>
      <rPr>
        <sz val="9"/>
        <rFont val="Times New Roman"/>
        <family val="1"/>
      </rPr>
      <t xml:space="preserve">           (</t>
    </r>
    <r>
      <rPr>
        <sz val="9"/>
        <rFont val="華康中黑體"/>
        <family val="3"/>
      </rPr>
      <t>班</t>
    </r>
    <r>
      <rPr>
        <sz val="9"/>
        <rFont val="Times New Roman"/>
        <family val="1"/>
      </rPr>
      <t xml:space="preserve">) </t>
    </r>
    <r>
      <rPr>
        <sz val="9"/>
        <rFont val="華康中黑體"/>
        <family val="3"/>
      </rPr>
      <t xml:space="preserve">　
</t>
    </r>
    <r>
      <rPr>
        <sz val="9"/>
        <rFont val="Times New Roman"/>
        <family val="1"/>
      </rPr>
      <t xml:space="preserve">  Number        of   Classes</t>
    </r>
  </si>
  <si>
    <r>
      <t xml:space="preserve">合　計
</t>
    </r>
    <r>
      <rPr>
        <sz val="9"/>
        <rFont val="Times New Roman"/>
        <family val="1"/>
      </rPr>
      <t>Total</t>
    </r>
  </si>
  <si>
    <r>
      <t xml:space="preserve">一　年　級
</t>
    </r>
    <r>
      <rPr>
        <sz val="9"/>
        <rFont val="Times New Roman"/>
        <family val="1"/>
      </rPr>
      <t>Grade  1</t>
    </r>
  </si>
  <si>
    <r>
      <t xml:space="preserve">二　年　級
</t>
    </r>
    <r>
      <rPr>
        <sz val="9"/>
        <rFont val="Times New Roman"/>
        <family val="1"/>
      </rPr>
      <t>Grade  2</t>
    </r>
  </si>
  <si>
    <r>
      <t xml:space="preserve">三　年　級
</t>
    </r>
    <r>
      <rPr>
        <sz val="9"/>
        <rFont val="Times New Roman"/>
        <family val="1"/>
      </rPr>
      <t>Grade  3</t>
    </r>
  </si>
  <si>
    <r>
      <t>上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學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年
畢業生數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No. of  Graduates in the Previous Academic Year</t>
    </r>
  </si>
  <si>
    <t>３．綜合高中</t>
  </si>
  <si>
    <t>２．高   職</t>
  </si>
  <si>
    <r>
      <t xml:space="preserve">學年底別及學校別
</t>
    </r>
    <r>
      <rPr>
        <sz val="9"/>
        <rFont val="Times New Roman"/>
        <family val="1"/>
      </rPr>
      <t>Academic Year &amp; School</t>
    </r>
  </si>
  <si>
    <t>表８－２、境內高級中等學校概況（共3頁/第3頁）</t>
  </si>
  <si>
    <t>表８－２、境內高級中等學校概況（共3頁/第2頁）</t>
  </si>
  <si>
    <t>(二)國立光復商工於八十五學年度成立。</t>
  </si>
  <si>
    <t>資料來源：教育部統計處、教育部中部辦公室</t>
  </si>
  <si>
    <r>
      <t>上學年畢業生數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No. of  Graduates in the Previous Academic Year</t>
    </r>
  </si>
  <si>
    <t xml:space="preserve">１．高  中  </t>
  </si>
  <si>
    <r>
      <t>1</t>
    </r>
    <r>
      <rPr>
        <sz val="10"/>
        <rFont val="標楷體"/>
        <family val="4"/>
      </rPr>
      <t>．</t>
    </r>
    <r>
      <rPr>
        <sz val="10"/>
        <rFont val="Times New Roman"/>
        <family val="1"/>
      </rPr>
      <t>Senior High School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</si>
  <si>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十學年度</t>
    </r>
    <r>
      <rPr>
        <sz val="9"/>
        <rFont val="Times New Roman"/>
        <family val="1"/>
      </rPr>
      <t xml:space="preserve"> A.Y.2001</t>
    </r>
  </si>
  <si>
    <t>in Hualien County (Cont.1)</t>
  </si>
  <si>
    <t>in Hualien County (Cont.End)</t>
  </si>
  <si>
    <r>
      <t>Table 8 - 2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Outlook of Secondary Education in Hualien County</t>
    </r>
  </si>
  <si>
    <r>
      <t xml:space="preserve">Table 8 - 2 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Outlook of Secondary Education </t>
    </r>
  </si>
  <si>
    <r>
      <t xml:space="preserve"> Table 8 - 2 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Outlook of Secondary Education </t>
    </r>
  </si>
  <si>
    <r>
      <t>九十三學年度</t>
    </r>
    <r>
      <rPr>
        <sz val="9"/>
        <rFont val="Times New Roman"/>
        <family val="1"/>
      </rPr>
      <t xml:space="preserve"> A.Y.2004</t>
    </r>
  </si>
  <si>
    <r>
      <t>學</t>
    </r>
    <r>
      <rPr>
        <sz val="9"/>
        <rFont val="Times New Roman"/>
        <family val="1"/>
      </rPr>
      <t xml:space="preserve">          </t>
    </r>
    <r>
      <rPr>
        <sz val="9"/>
        <rFont val="華康中黑體"/>
        <family val="3"/>
      </rPr>
      <t>生</t>
    </r>
    <r>
      <rPr>
        <sz val="9"/>
        <rFont val="Times New Roman"/>
        <family val="1"/>
      </rPr>
      <t xml:space="preserve">          </t>
    </r>
    <r>
      <rPr>
        <sz val="9"/>
        <rFont val="華康中黑體"/>
        <family val="3"/>
      </rPr>
      <t xml:space="preserve">數（人）
</t>
    </r>
    <r>
      <rPr>
        <sz val="9"/>
        <rFont val="Times New Roman"/>
        <family val="1"/>
      </rPr>
      <t xml:space="preserve"> Number  of  Students</t>
    </r>
  </si>
  <si>
    <r>
      <t>學　　　　　　生　　　　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 Number  of  Students</t>
    </r>
  </si>
  <si>
    <r>
      <t xml:space="preserve">學　　　　　　　　生　　　　　　　　數（人）
</t>
    </r>
    <r>
      <rPr>
        <sz val="9"/>
        <rFont val="Times New Roman"/>
        <family val="1"/>
      </rPr>
      <t xml:space="preserve"> Number  of  Students </t>
    </r>
  </si>
  <si>
    <t>表８－２、境內高級中等學校概況 (共3頁/第1頁)</t>
  </si>
  <si>
    <r>
      <t xml:space="preserve">九十四學年度 </t>
    </r>
    <r>
      <rPr>
        <sz val="9"/>
        <rFont val="Times New Roman"/>
        <family val="1"/>
      </rPr>
      <t>A.Y.2005</t>
    </r>
  </si>
  <si>
    <r>
      <t>九十五學年度</t>
    </r>
    <r>
      <rPr>
        <sz val="9"/>
        <rFont val="Times New Roman"/>
        <family val="1"/>
      </rPr>
      <t xml:space="preserve"> A.Y.2006</t>
    </r>
  </si>
  <si>
    <r>
      <t xml:space="preserve">九十四學年度 </t>
    </r>
    <r>
      <rPr>
        <sz val="9"/>
        <rFont val="Times New Roman"/>
        <family val="1"/>
      </rPr>
      <t>A.Y.2005</t>
    </r>
  </si>
  <si>
    <r>
      <t>九十三學年度</t>
    </r>
    <r>
      <rPr>
        <sz val="9"/>
        <rFont val="Times New Roman"/>
        <family val="1"/>
      </rPr>
      <t xml:space="preserve"> A.Y.2004</t>
    </r>
  </si>
  <si>
    <r>
      <t>九十二學年度</t>
    </r>
    <r>
      <rPr>
        <sz val="9"/>
        <rFont val="Times New Roman"/>
        <family val="1"/>
      </rPr>
      <t xml:space="preserve"> A.Y.2003</t>
    </r>
  </si>
  <si>
    <r>
      <t>九十一學年度</t>
    </r>
    <r>
      <rPr>
        <sz val="9"/>
        <rFont val="Times New Roman"/>
        <family val="1"/>
      </rPr>
      <t xml:space="preserve"> A.Y.2002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</si>
  <si>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十學年度</t>
    </r>
    <r>
      <rPr>
        <sz val="9"/>
        <rFont val="Times New Roman"/>
        <family val="1"/>
      </rPr>
      <t xml:space="preserve"> A.Y.2001</t>
    </r>
  </si>
  <si>
    <r>
      <t>八十九學年度</t>
    </r>
    <r>
      <rPr>
        <sz val="9"/>
        <rFont val="Times New Roman"/>
        <family val="1"/>
      </rPr>
      <t xml:space="preserve"> A.Y.2000</t>
    </r>
  </si>
  <si>
    <r>
      <t>九十四學年度</t>
    </r>
    <r>
      <rPr>
        <sz val="9"/>
        <rFont val="Times New Roman"/>
        <family val="1"/>
      </rPr>
      <t xml:space="preserve"> A.Y.2005</t>
    </r>
  </si>
  <si>
    <t xml:space="preserve">5(3) </t>
  </si>
  <si>
    <r>
      <t xml:space="preserve">計
</t>
    </r>
    <r>
      <rPr>
        <sz val="9"/>
        <rFont val="Times New Roman"/>
        <family val="1"/>
      </rPr>
      <t>Total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</si>
  <si>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Department of Education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Prepared according to data provided by Central Office, Ministry of Education.</t>
    </r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</si>
  <si>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Department of Education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Prepared according to data provided by Central Office, Ministry of Education.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</si>
  <si>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Department of Education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Prepared according to data provided by Central Office, Ministry of Education.</t>
    </r>
  </si>
  <si>
    <r>
      <t>九十七學年度</t>
    </r>
    <r>
      <rPr>
        <sz val="9"/>
        <rFont val="Times New Roman"/>
        <family val="1"/>
      </rPr>
      <t xml:space="preserve"> A.Y.2008</t>
    </r>
  </si>
  <si>
    <r>
      <t>九十六學年度</t>
    </r>
    <r>
      <rPr>
        <sz val="9"/>
        <rFont val="Times New Roman"/>
        <family val="1"/>
      </rPr>
      <t xml:space="preserve"> A.Y.2007</t>
    </r>
  </si>
  <si>
    <r>
      <t>八十七學年度</t>
    </r>
    <r>
      <rPr>
        <sz val="9"/>
        <rFont val="Times New Roman"/>
        <family val="1"/>
      </rPr>
      <t xml:space="preserve"> A.Y.1998</t>
    </r>
  </si>
  <si>
    <t xml:space="preserve">5(4) </t>
  </si>
  <si>
    <r>
      <t xml:space="preserve">國立光復商工
</t>
    </r>
    <r>
      <rPr>
        <sz val="9"/>
        <rFont val="Times New Roman"/>
        <family val="1"/>
      </rPr>
      <t>Guangfu Commercial and Industrial Vocational High School</t>
    </r>
  </si>
  <si>
    <r>
      <t>九十八學年度</t>
    </r>
    <r>
      <rPr>
        <sz val="9"/>
        <rFont val="Times New Roman"/>
        <family val="1"/>
      </rPr>
      <t xml:space="preserve"> A.Y.2009</t>
    </r>
  </si>
  <si>
    <r>
      <t>九十七學年度</t>
    </r>
    <r>
      <rPr>
        <sz val="9"/>
        <rFont val="Times New Roman"/>
        <family val="1"/>
      </rPr>
      <t xml:space="preserve"> A.Y.2008</t>
    </r>
  </si>
  <si>
    <t xml:space="preserve">5(2) </t>
  </si>
  <si>
    <t>1(3)</t>
  </si>
  <si>
    <r>
      <t>九十八學年度</t>
    </r>
    <r>
      <rPr>
        <sz val="9"/>
        <rFont val="Times New Roman"/>
        <family val="1"/>
      </rPr>
      <t xml:space="preserve"> A.Y.2009</t>
    </r>
  </si>
  <si>
    <r>
      <t>九十九學年度</t>
    </r>
    <r>
      <rPr>
        <sz val="9"/>
        <rFont val="Times New Roman"/>
        <family val="1"/>
      </rPr>
      <t xml:space="preserve"> A.Y.2010</t>
    </r>
  </si>
  <si>
    <t>說　　明：1.90年起增加綜合高中其校數、教職員數均已計入普通高中及職校部分則以括弧表之。</t>
  </si>
  <si>
    <t xml:space="preserve">                    2.南平中學依法原係安置法院裁定之兒童及少年，嗣因安置學生均已進入高中就讀，經與教育部
                        統計處聯繫後，本(99)年度暫列本縣綜合高中。</t>
  </si>
  <si>
    <r>
      <t>九十八學年度</t>
    </r>
    <r>
      <rPr>
        <sz val="9"/>
        <rFont val="Times New Roman"/>
        <family val="1"/>
      </rPr>
      <t xml:space="preserve"> A.Y.2009</t>
    </r>
  </si>
  <si>
    <r>
      <t>九十七學年度</t>
    </r>
    <r>
      <rPr>
        <sz val="9"/>
        <rFont val="Times New Roman"/>
        <family val="1"/>
      </rPr>
      <t xml:space="preserve"> A.Y.2008</t>
    </r>
  </si>
  <si>
    <r>
      <t>九十九學年度</t>
    </r>
    <r>
      <rPr>
        <sz val="9"/>
        <rFont val="Times New Roman"/>
        <family val="1"/>
      </rPr>
      <t xml:space="preserve"> A.Y.2010</t>
    </r>
  </si>
  <si>
    <r>
      <t>九十六學年度</t>
    </r>
    <r>
      <rPr>
        <sz val="9"/>
        <rFont val="Times New Roman"/>
        <family val="1"/>
      </rPr>
      <t xml:space="preserve"> A.Y.2007</t>
    </r>
  </si>
  <si>
    <t>說　　明：(一)國立玉里高中係以普通高中教育為主，並附設職業教育。其校數、教職員數均已計入普通高中內，</t>
  </si>
  <si>
    <t xml:space="preserve">   而附設職校部分則以括弧表之。</t>
  </si>
  <si>
    <t>(三)私立海星高中九十九學年度無職業教育。</t>
  </si>
  <si>
    <r>
      <t>九十九學年度</t>
    </r>
    <r>
      <rPr>
        <sz val="9"/>
        <rFont val="Times New Roman"/>
        <family val="1"/>
      </rPr>
      <t xml:space="preserve"> A.Y.2010</t>
    </r>
  </si>
  <si>
    <r>
      <t xml:space="preserve">縣立南平中學
</t>
    </r>
    <r>
      <rPr>
        <sz val="9"/>
        <rFont val="Times New Roman"/>
        <family val="1"/>
      </rPr>
      <t>Nan Ping Halfway School</t>
    </r>
  </si>
  <si>
    <t>2(3)</t>
  </si>
  <si>
    <r>
      <t>一○○學年度</t>
    </r>
    <r>
      <rPr>
        <sz val="9"/>
        <rFont val="Times New Roman"/>
        <family val="1"/>
      </rPr>
      <t xml:space="preserve"> A.Y.2011</t>
    </r>
  </si>
  <si>
    <t xml:space="preserve">5(1) </t>
  </si>
  <si>
    <r>
      <t>一○○學年度</t>
    </r>
    <r>
      <rPr>
        <sz val="9"/>
        <rFont val="Times New Roman"/>
        <family val="1"/>
      </rPr>
      <t xml:space="preserve"> A.Y.2011</t>
    </r>
  </si>
  <si>
    <t>2(3)</t>
  </si>
  <si>
    <t>(四)私立國光商工一○○學年度起無招生。</t>
  </si>
  <si>
    <r>
      <t xml:space="preserve">私立慈濟大學附屬高級中學
</t>
    </r>
    <r>
      <rPr>
        <sz val="9"/>
        <rFont val="Times New Roman"/>
        <family val="1"/>
      </rPr>
      <t>Tzu Chi Senior High School Affiliated With Tzu Chi University</t>
    </r>
  </si>
  <si>
    <r>
      <t>2</t>
    </r>
    <r>
      <rPr>
        <sz val="10"/>
        <rFont val="細明體"/>
        <family val="3"/>
      </rPr>
      <t>．</t>
    </r>
    <r>
      <rPr>
        <sz val="10"/>
        <rFont val="Times New Roman"/>
        <family val="1"/>
      </rPr>
      <t>Senior Vocational School</t>
    </r>
  </si>
  <si>
    <r>
      <t>3</t>
    </r>
    <r>
      <rPr>
        <sz val="10"/>
        <rFont val="細明體"/>
        <family val="3"/>
      </rPr>
      <t>．</t>
    </r>
    <r>
      <rPr>
        <sz val="10"/>
        <rFont val="Times New Roman"/>
        <family val="1"/>
      </rPr>
      <t>Senior High School</t>
    </r>
  </si>
  <si>
    <t xml:space="preserve">4(1) </t>
  </si>
  <si>
    <r>
      <t>教育文化</t>
    </r>
    <r>
      <rPr>
        <sz val="9"/>
        <rFont val="Times New Roman"/>
        <family val="1"/>
      </rPr>
      <t xml:space="preserve">  264</t>
    </r>
  </si>
  <si>
    <r>
      <t>教育文化</t>
    </r>
    <r>
      <rPr>
        <sz val="9"/>
        <rFont val="Times New Roman"/>
        <family val="1"/>
      </rPr>
      <t xml:space="preserve"> 265</t>
    </r>
  </si>
  <si>
    <r>
      <t>教育文化</t>
    </r>
    <r>
      <rPr>
        <sz val="9"/>
        <rFont val="Times New Roman"/>
        <family val="1"/>
      </rPr>
      <t xml:space="preserve">  266</t>
    </r>
  </si>
  <si>
    <r>
      <t>教育文化</t>
    </r>
    <r>
      <rPr>
        <sz val="9"/>
        <rFont val="Times New Roman"/>
        <family val="1"/>
      </rPr>
      <t xml:space="preserve">  267</t>
    </r>
  </si>
  <si>
    <r>
      <t>教育文化</t>
    </r>
    <r>
      <rPr>
        <sz val="9"/>
        <rFont val="Times New Roman"/>
        <family val="1"/>
      </rPr>
      <t xml:space="preserve">  268</t>
    </r>
  </si>
  <si>
    <r>
      <t>教育文化</t>
    </r>
    <r>
      <rPr>
        <sz val="9"/>
        <rFont val="Times New Roman"/>
        <family val="1"/>
      </rPr>
      <t xml:space="preserve">  269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</si>
</sst>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_-* #,##0\ ;\-* #,##0\ ;_-* &quot;-&quot;\ ;_-@\ "/>
    <numFmt numFmtId="186" formatCode="_-* #,##0;\-* #,##0;_-* &quot;-&quot;"/>
    <numFmt numFmtId="187" formatCode="_-* #,##0\ ;\-* #,##0\ ;_-* &quot;-&quot;"/>
    <numFmt numFmtId="188" formatCode="_-* #,##0\ ;#,##0;_-* &quot;-&quot;"/>
    <numFmt numFmtId="189" formatCode="#,##0;#,##0;_-* &quot;-&quot;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8"/>
      <name val="Times New Roman"/>
      <family val="1"/>
    </font>
    <font>
      <sz val="16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name val="標楷體"/>
      <family val="4"/>
    </font>
    <font>
      <sz val="10"/>
      <name val="華康中黑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84" fontId="4" fillId="0" borderId="0" xfId="0" applyNumberFormat="1" applyFont="1" applyBorder="1" applyAlignment="1">
      <alignment vertical="center"/>
    </xf>
    <xf numFmtId="184" fontId="4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6" fillId="0" borderId="1" xfId="0" applyNumberFormat="1" applyFont="1" applyBorder="1" applyAlignment="1" quotePrefix="1">
      <alignment horizontal="center" vertical="center"/>
    </xf>
    <xf numFmtId="184" fontId="4" fillId="0" borderId="2" xfId="0" applyNumberFormat="1" applyFont="1" applyBorder="1" applyAlignment="1">
      <alignment vertical="center"/>
    </xf>
    <xf numFmtId="184" fontId="4" fillId="0" borderId="3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4" fontId="7" fillId="0" borderId="0" xfId="0" applyNumberFormat="1" applyFont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 quotePrefix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85" fontId="4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left" vertical="center"/>
    </xf>
    <xf numFmtId="184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2" xfId="0" applyNumberFormat="1" applyFont="1" applyBorder="1" applyAlignment="1">
      <alignment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184" fontId="7" fillId="0" borderId="0" xfId="15" applyNumberFormat="1" applyFont="1" applyAlignment="1">
      <alignment horizontal="left" vertical="center"/>
      <protection/>
    </xf>
    <xf numFmtId="184" fontId="4" fillId="0" borderId="0" xfId="15" applyNumberFormat="1" applyFont="1" applyAlignment="1">
      <alignment vertical="center"/>
      <protection/>
    </xf>
    <xf numFmtId="184" fontId="7" fillId="0" borderId="0" xfId="15" applyNumberFormat="1" applyFont="1" applyBorder="1" applyAlignment="1">
      <alignment horizontal="right" vertical="center"/>
      <protection/>
    </xf>
    <xf numFmtId="184" fontId="4" fillId="0" borderId="0" xfId="15" applyNumberFormat="1" applyFont="1">
      <alignment/>
      <protection/>
    </xf>
    <xf numFmtId="184" fontId="4" fillId="0" borderId="0" xfId="15" applyNumberFormat="1" applyFont="1" applyBorder="1">
      <alignment/>
      <protection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indent="5"/>
    </xf>
    <xf numFmtId="49" fontId="7" fillId="0" borderId="0" xfId="0" applyNumberFormat="1" applyFont="1" applyAlignment="1">
      <alignment horizontal="left" vertical="center" indent="6"/>
    </xf>
    <xf numFmtId="49" fontId="4" fillId="0" borderId="0" xfId="0" applyNumberFormat="1" applyFont="1" applyAlignment="1">
      <alignment horizontal="left" vertical="center" indent="6"/>
    </xf>
    <xf numFmtId="49" fontId="4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 wrapText="1"/>
    </xf>
    <xf numFmtId="0" fontId="6" fillId="0" borderId="6" xfId="15" applyNumberFormat="1" applyFont="1" applyBorder="1" applyAlignment="1">
      <alignment horizontal="center" vertical="center" wrapText="1"/>
      <protection/>
    </xf>
    <xf numFmtId="49" fontId="13" fillId="0" borderId="0" xfId="0" applyNumberFormat="1" applyFont="1" applyBorder="1" applyAlignment="1">
      <alignment horizontal="left" vertical="center"/>
    </xf>
    <xf numFmtId="0" fontId="6" fillId="0" borderId="7" xfId="15" applyNumberFormat="1" applyFont="1" applyBorder="1" applyAlignment="1">
      <alignment horizontal="center" vertical="center" wrapText="1"/>
      <protection/>
    </xf>
    <xf numFmtId="0" fontId="6" fillId="0" borderId="8" xfId="15" applyNumberFormat="1" applyFont="1" applyBorder="1" applyAlignment="1">
      <alignment horizontal="center" vertical="center" wrapText="1"/>
      <protection/>
    </xf>
    <xf numFmtId="49" fontId="5" fillId="0" borderId="0" xfId="15" applyNumberFormat="1" applyFont="1" applyAlignment="1">
      <alignment horizontal="center" vertical="center"/>
      <protection/>
    </xf>
    <xf numFmtId="49" fontId="9" fillId="0" borderId="0" xfId="16" applyNumberFormat="1" applyFont="1" applyBorder="1" applyAlignment="1" applyProtection="1">
      <alignment horizontal="center" vertical="center"/>
      <protection/>
    </xf>
    <xf numFmtId="49" fontId="9" fillId="0" borderId="0" xfId="16" applyNumberFormat="1" applyFont="1" applyAlignment="1">
      <alignment horizontal="center" vertical="center"/>
      <protection/>
    </xf>
    <xf numFmtId="49" fontId="16" fillId="0" borderId="5" xfId="16" applyNumberFormat="1" applyFont="1" applyBorder="1" applyAlignment="1" applyProtection="1">
      <alignment horizontal="center" vertical="center"/>
      <protection/>
    </xf>
    <xf numFmtId="0" fontId="16" fillId="0" borderId="5" xfId="16" applyFont="1" applyBorder="1" applyAlignment="1">
      <alignment horizontal="center" vertical="center"/>
      <protection/>
    </xf>
    <xf numFmtId="0" fontId="6" fillId="0" borderId="9" xfId="15" applyNumberFormat="1" applyFont="1" applyBorder="1" applyAlignment="1">
      <alignment horizontal="center" vertical="center" wrapText="1"/>
      <protection/>
    </xf>
    <xf numFmtId="0" fontId="4" fillId="0" borderId="10" xfId="15" applyNumberFormat="1" applyFont="1" applyBorder="1" applyAlignment="1">
      <alignment horizontal="center" vertical="center" wrapText="1"/>
      <protection/>
    </xf>
    <xf numFmtId="0" fontId="4" fillId="0" borderId="11" xfId="15" applyNumberFormat="1" applyFont="1" applyBorder="1" applyAlignment="1">
      <alignment horizontal="center" vertical="center" wrapText="1"/>
      <protection/>
    </xf>
    <xf numFmtId="184" fontId="15" fillId="0" borderId="5" xfId="15" applyNumberFormat="1" applyFont="1" applyBorder="1" applyAlignment="1">
      <alignment horizontal="center"/>
      <protection/>
    </xf>
    <xf numFmtId="0" fontId="6" fillId="0" borderId="12" xfId="15" applyNumberFormat="1" applyFont="1" applyBorder="1" applyAlignment="1">
      <alignment horizontal="center" vertical="center" wrapText="1"/>
      <protection/>
    </xf>
    <xf numFmtId="0" fontId="6" fillId="0" borderId="2" xfId="15" applyNumberFormat="1" applyFont="1" applyBorder="1" applyAlignment="1">
      <alignment horizontal="center" vertical="center" wrapText="1"/>
      <protection/>
    </xf>
    <xf numFmtId="0" fontId="6" fillId="0" borderId="13" xfId="15" applyNumberFormat="1" applyFont="1" applyBorder="1" applyAlignment="1">
      <alignment horizontal="center" vertical="center" wrapText="1"/>
      <protection/>
    </xf>
    <xf numFmtId="0" fontId="4" fillId="0" borderId="0" xfId="15" applyNumberFormat="1" applyFont="1" applyBorder="1" applyAlignment="1">
      <alignment horizontal="center" vertical="center" wrapText="1"/>
      <protection/>
    </xf>
    <xf numFmtId="0" fontId="4" fillId="0" borderId="14" xfId="15" applyNumberFormat="1" applyFont="1" applyBorder="1" applyAlignment="1">
      <alignment horizontal="center" vertical="center" wrapText="1"/>
      <protection/>
    </xf>
    <xf numFmtId="0" fontId="6" fillId="0" borderId="15" xfId="15" applyNumberFormat="1" applyFont="1" applyBorder="1" applyAlignment="1">
      <alignment horizontal="center" vertical="center" wrapText="1"/>
      <protection/>
    </xf>
    <xf numFmtId="0" fontId="6" fillId="0" borderId="0" xfId="15" applyNumberFormat="1" applyFont="1" applyBorder="1" applyAlignment="1">
      <alignment horizontal="center" vertical="center" wrapText="1"/>
      <protection/>
    </xf>
    <xf numFmtId="0" fontId="6" fillId="0" borderId="1" xfId="15" applyNumberFormat="1" applyFont="1" applyBorder="1" applyAlignment="1">
      <alignment horizontal="center" vertical="center" wrapText="1"/>
      <protection/>
    </xf>
    <xf numFmtId="0" fontId="6" fillId="0" borderId="16" xfId="15" applyNumberFormat="1" applyFont="1" applyBorder="1" applyAlignment="1">
      <alignment horizontal="center" vertical="center" wrapText="1"/>
      <protection/>
    </xf>
    <xf numFmtId="0" fontId="4" fillId="0" borderId="17" xfId="15" applyNumberFormat="1" applyFont="1" applyBorder="1" applyAlignment="1">
      <alignment horizontal="center" vertical="center" wrapText="1"/>
      <protection/>
    </xf>
    <xf numFmtId="0" fontId="4" fillId="0" borderId="8" xfId="15" applyNumberFormat="1" applyFont="1" applyBorder="1" applyAlignment="1">
      <alignment horizontal="center" vertical="center" wrapText="1"/>
      <protection/>
    </xf>
    <xf numFmtId="0" fontId="4" fillId="0" borderId="12" xfId="15" applyNumberFormat="1" applyFont="1" applyBorder="1" applyAlignment="1">
      <alignment horizontal="center" vertical="center" wrapText="1"/>
      <protection/>
    </xf>
    <xf numFmtId="0" fontId="4" fillId="0" borderId="6" xfId="15" applyNumberFormat="1" applyFont="1" applyBorder="1" applyAlignment="1">
      <alignment horizontal="center" vertical="center" wrapText="1"/>
      <protection/>
    </xf>
    <xf numFmtId="0" fontId="4" fillId="0" borderId="15" xfId="15" applyNumberFormat="1" applyFont="1" applyBorder="1" applyAlignment="1">
      <alignment horizontal="center" vertical="center" wrapText="1"/>
      <protection/>
    </xf>
    <xf numFmtId="0" fontId="4" fillId="0" borderId="2" xfId="15" applyNumberFormat="1" applyFont="1" applyBorder="1" applyAlignment="1">
      <alignment horizontal="center" vertical="center" wrapText="1"/>
      <protection/>
    </xf>
    <xf numFmtId="0" fontId="4" fillId="0" borderId="1" xfId="15" applyNumberFormat="1" applyFont="1" applyBorder="1" applyAlignment="1">
      <alignment horizontal="center" vertical="center" wrapText="1"/>
      <protection/>
    </xf>
    <xf numFmtId="0" fontId="6" fillId="0" borderId="18" xfId="15" applyNumberFormat="1" applyFont="1" applyBorder="1" applyAlignment="1">
      <alignment horizontal="center" vertical="center" wrapText="1"/>
      <protection/>
    </xf>
    <xf numFmtId="0" fontId="6" fillId="0" borderId="19" xfId="15" applyNumberFormat="1" applyFont="1" applyBorder="1" applyAlignment="1">
      <alignment horizontal="center" vertical="center" wrapText="1"/>
      <protection/>
    </xf>
    <xf numFmtId="0" fontId="6" fillId="0" borderId="20" xfId="15" applyNumberFormat="1" applyFont="1" applyBorder="1" applyAlignment="1">
      <alignment horizontal="center" vertical="center" wrapText="1"/>
      <protection/>
    </xf>
    <xf numFmtId="0" fontId="6" fillId="0" borderId="21" xfId="15" applyNumberFormat="1" applyFont="1" applyBorder="1" applyAlignment="1">
      <alignment horizontal="center" vertical="center" wrapText="1"/>
      <protection/>
    </xf>
    <xf numFmtId="0" fontId="6" fillId="0" borderId="20" xfId="15" applyNumberFormat="1" applyFont="1" applyBorder="1" applyAlignment="1" quotePrefix="1">
      <alignment horizontal="center" vertical="center" wrapText="1"/>
      <protection/>
    </xf>
    <xf numFmtId="0" fontId="6" fillId="0" borderId="18" xfId="15" applyNumberFormat="1" applyFont="1" applyBorder="1" applyAlignment="1" quotePrefix="1">
      <alignment horizontal="center" vertical="center" wrapText="1"/>
      <protection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 quotePrefix="1">
      <alignment horizontal="center" vertical="center" wrapText="1"/>
    </xf>
    <xf numFmtId="3" fontId="4" fillId="0" borderId="23" xfId="0" applyNumberFormat="1" applyFont="1" applyBorder="1" applyAlignment="1" quotePrefix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 quotePrefix="1">
      <alignment horizontal="center" vertical="center" wrapText="1"/>
    </xf>
    <xf numFmtId="3" fontId="6" fillId="0" borderId="8" xfId="0" applyNumberFormat="1" applyFont="1" applyBorder="1" applyAlignment="1" quotePrefix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84" fontId="16" fillId="0" borderId="5" xfId="0" applyNumberFormat="1" applyFont="1" applyBorder="1" applyAlignment="1">
      <alignment horizontal="center" vertical="center"/>
    </xf>
    <xf numFmtId="184" fontId="19" fillId="0" borderId="5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1" xfId="15" applyNumberFormat="1" applyFont="1" applyBorder="1" applyAlignment="1">
      <alignment horizontal="center" vertical="center" wrapText="1"/>
      <protection/>
    </xf>
    <xf numFmtId="0" fontId="4" fillId="0" borderId="18" xfId="15" applyNumberFormat="1" applyFont="1" applyBorder="1" applyAlignment="1">
      <alignment horizontal="center" vertical="center" wrapText="1"/>
      <protection/>
    </xf>
    <xf numFmtId="0" fontId="4" fillId="0" borderId="13" xfId="15" applyNumberFormat="1" applyFont="1" applyBorder="1" applyAlignment="1">
      <alignment horizontal="center" vertical="center" wrapText="1"/>
      <protection/>
    </xf>
    <xf numFmtId="0" fontId="4" fillId="0" borderId="19" xfId="15" applyNumberFormat="1" applyFont="1" applyBorder="1" applyAlignment="1">
      <alignment horizontal="center" vertical="center" wrapText="1"/>
      <protection/>
    </xf>
    <xf numFmtId="0" fontId="4" fillId="0" borderId="18" xfId="15" applyNumberFormat="1" applyFont="1" applyBorder="1" applyAlignment="1" quotePrefix="1">
      <alignment horizontal="center" vertical="center" wrapText="1"/>
      <protection/>
    </xf>
    <xf numFmtId="0" fontId="4" fillId="0" borderId="13" xfId="15" applyNumberFormat="1" applyFont="1" applyBorder="1" applyAlignment="1" quotePrefix="1">
      <alignment horizontal="center" vertical="center" wrapText="1"/>
      <protection/>
    </xf>
    <xf numFmtId="0" fontId="4" fillId="0" borderId="19" xfId="15" applyNumberFormat="1" applyFont="1" applyBorder="1" applyAlignment="1" quotePrefix="1">
      <alignment horizontal="center" vertical="center" wrapText="1"/>
      <protection/>
    </xf>
  </cellXfs>
  <cellStyles count="10">
    <cellStyle name="Normal" xfId="0"/>
    <cellStyle name="一般_Sheet1" xfId="15"/>
    <cellStyle name="一般_高中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SheetLayoutView="100" workbookViewId="0" topLeftCell="A1">
      <pane xSplit="1" ySplit="14" topLeftCell="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K2" sqref="K2:V2"/>
    </sheetView>
  </sheetViews>
  <sheetFormatPr defaultColWidth="9.00390625" defaultRowHeight="19.5" customHeight="1"/>
  <cols>
    <col min="1" max="1" width="20.25390625" style="4" customWidth="1"/>
    <col min="2" max="2" width="7.125" style="4" customWidth="1"/>
    <col min="3" max="8" width="6.125" style="4" customWidth="1"/>
    <col min="9" max="9" width="6.00390625" style="4" customWidth="1"/>
    <col min="10" max="20" width="6.125" style="4" customWidth="1"/>
    <col min="21" max="21" width="5.875" style="4" customWidth="1"/>
    <col min="22" max="22" width="9.00390625" style="5" customWidth="1"/>
    <col min="23" max="16384" width="7.25390625" style="4" customWidth="1"/>
  </cols>
  <sheetData>
    <row r="1" spans="1:22" s="2" customFormat="1" ht="18" customHeight="1">
      <c r="A1" s="40" t="s">
        <v>151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 t="s">
        <v>152</v>
      </c>
    </row>
    <row r="2" spans="1:22" s="3" customFormat="1" ht="20.25" customHeight="1">
      <c r="A2" s="66" t="s">
        <v>104</v>
      </c>
      <c r="B2" s="66"/>
      <c r="C2" s="66"/>
      <c r="D2" s="66"/>
      <c r="E2" s="66"/>
      <c r="F2" s="66"/>
      <c r="G2" s="66"/>
      <c r="H2" s="66"/>
      <c r="I2" s="66"/>
      <c r="J2" s="66"/>
      <c r="K2" s="67" t="s">
        <v>97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</row>
    <row r="4" spans="1:22" ht="17.25" customHeight="1" thickBot="1">
      <c r="A4" s="74" t="s">
        <v>92</v>
      </c>
      <c r="B4" s="74"/>
      <c r="C4" s="74"/>
      <c r="D4" s="74"/>
      <c r="E4" s="74"/>
      <c r="F4" s="74"/>
      <c r="G4" s="74"/>
      <c r="H4" s="74"/>
      <c r="I4" s="74"/>
      <c r="J4" s="74"/>
      <c r="K4" s="69" t="s">
        <v>93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2" s="46" customFormat="1" ht="30.75" customHeight="1">
      <c r="A5" s="62" t="s">
        <v>86</v>
      </c>
      <c r="B5" s="83" t="s">
        <v>51</v>
      </c>
      <c r="C5" s="75" t="s">
        <v>45</v>
      </c>
      <c r="D5" s="62"/>
      <c r="E5" s="80"/>
      <c r="F5" s="75" t="s">
        <v>53</v>
      </c>
      <c r="G5" s="62"/>
      <c r="H5" s="80"/>
      <c r="I5" s="86" t="s">
        <v>54</v>
      </c>
      <c r="J5" s="87"/>
      <c r="K5" s="87"/>
      <c r="L5" s="88"/>
      <c r="M5" s="71" t="s">
        <v>103</v>
      </c>
      <c r="N5" s="72"/>
      <c r="O5" s="72"/>
      <c r="P5" s="72"/>
      <c r="Q5" s="72"/>
      <c r="R5" s="72"/>
      <c r="S5" s="72"/>
      <c r="T5" s="72"/>
      <c r="U5" s="73"/>
      <c r="V5" s="75" t="s">
        <v>91</v>
      </c>
    </row>
    <row r="6" spans="1:22" s="47" customFormat="1" ht="30.75" customHeight="1">
      <c r="A6" s="78"/>
      <c r="B6" s="84"/>
      <c r="C6" s="76"/>
      <c r="D6" s="81"/>
      <c r="E6" s="82"/>
      <c r="F6" s="76"/>
      <c r="G6" s="81"/>
      <c r="H6" s="82"/>
      <c r="I6" s="89"/>
      <c r="J6" s="78"/>
      <c r="K6" s="78"/>
      <c r="L6" s="90"/>
      <c r="M6" s="93" t="s">
        <v>61</v>
      </c>
      <c r="N6" s="94"/>
      <c r="O6" s="91"/>
      <c r="P6" s="95" t="s">
        <v>66</v>
      </c>
      <c r="Q6" s="96"/>
      <c r="R6" s="95" t="s">
        <v>67</v>
      </c>
      <c r="S6" s="96"/>
      <c r="T6" s="93" t="s">
        <v>62</v>
      </c>
      <c r="U6" s="91"/>
      <c r="V6" s="76"/>
    </row>
    <row r="7" spans="1:22" ht="21" customHeight="1">
      <c r="A7" s="78"/>
      <c r="B7" s="84"/>
      <c r="C7" s="64" t="s">
        <v>55</v>
      </c>
      <c r="D7" s="64" t="s">
        <v>56</v>
      </c>
      <c r="E7" s="64" t="s">
        <v>57</v>
      </c>
      <c r="F7" s="64" t="s">
        <v>55</v>
      </c>
      <c r="G7" s="64" t="s">
        <v>56</v>
      </c>
      <c r="H7" s="64" t="s">
        <v>57</v>
      </c>
      <c r="I7" s="64" t="s">
        <v>55</v>
      </c>
      <c r="J7" s="64" t="s">
        <v>58</v>
      </c>
      <c r="K7" s="91" t="s">
        <v>59</v>
      </c>
      <c r="L7" s="64" t="s">
        <v>60</v>
      </c>
      <c r="M7" s="64" t="s">
        <v>55</v>
      </c>
      <c r="N7" s="64" t="s">
        <v>56</v>
      </c>
      <c r="O7" s="64" t="s">
        <v>57</v>
      </c>
      <c r="P7" s="64" t="s">
        <v>56</v>
      </c>
      <c r="Q7" s="64" t="s">
        <v>57</v>
      </c>
      <c r="R7" s="64" t="s">
        <v>56</v>
      </c>
      <c r="S7" s="64" t="s">
        <v>57</v>
      </c>
      <c r="T7" s="64" t="s">
        <v>56</v>
      </c>
      <c r="U7" s="64" t="s">
        <v>57</v>
      </c>
      <c r="V7" s="76"/>
    </row>
    <row r="8" spans="1:22" ht="21" customHeight="1">
      <c r="A8" s="79"/>
      <c r="B8" s="85"/>
      <c r="C8" s="65"/>
      <c r="D8" s="65"/>
      <c r="E8" s="65"/>
      <c r="F8" s="65"/>
      <c r="G8" s="65"/>
      <c r="H8" s="65"/>
      <c r="I8" s="65"/>
      <c r="J8" s="65"/>
      <c r="K8" s="92"/>
      <c r="L8" s="65"/>
      <c r="M8" s="65"/>
      <c r="N8" s="65"/>
      <c r="O8" s="65"/>
      <c r="P8" s="65"/>
      <c r="Q8" s="65"/>
      <c r="R8" s="65"/>
      <c r="S8" s="65"/>
      <c r="T8" s="65"/>
      <c r="U8" s="65"/>
      <c r="V8" s="77"/>
    </row>
    <row r="9" spans="1:22" ht="19.5" customHeight="1" hidden="1">
      <c r="A9" s="50" t="s">
        <v>37</v>
      </c>
      <c r="B9" s="33" t="s">
        <v>0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12</v>
      </c>
      <c r="I9" s="33" t="s">
        <v>20</v>
      </c>
      <c r="J9" s="33" t="s">
        <v>13</v>
      </c>
      <c r="K9" s="33" t="s">
        <v>13</v>
      </c>
      <c r="L9" s="33" t="s">
        <v>11</v>
      </c>
      <c r="M9" s="33" t="s">
        <v>21</v>
      </c>
      <c r="N9" s="33" t="s">
        <v>22</v>
      </c>
      <c r="O9" s="33" t="s">
        <v>23</v>
      </c>
      <c r="P9" s="33" t="s">
        <v>24</v>
      </c>
      <c r="Q9" s="33" t="s">
        <v>14</v>
      </c>
      <c r="R9" s="33" t="s">
        <v>25</v>
      </c>
      <c r="S9" s="33" t="s">
        <v>26</v>
      </c>
      <c r="T9" s="33" t="s">
        <v>27</v>
      </c>
      <c r="U9" s="33" t="s">
        <v>28</v>
      </c>
      <c r="V9" s="33">
        <v>1147</v>
      </c>
    </row>
    <row r="10" spans="1:22" ht="19.5" customHeight="1" hidden="1">
      <c r="A10" s="50" t="s">
        <v>38</v>
      </c>
      <c r="B10" s="33" t="s">
        <v>0</v>
      </c>
      <c r="C10" s="33">
        <f aca="true" t="shared" si="0" ref="C10:C16">SUM(D10:E10)</f>
        <v>425</v>
      </c>
      <c r="D10" s="33">
        <v>236</v>
      </c>
      <c r="E10" s="33">
        <v>189</v>
      </c>
      <c r="F10" s="33">
        <f aca="true" t="shared" si="1" ref="F10:F16">SUM(G10:H10)</f>
        <v>90</v>
      </c>
      <c r="G10" s="33">
        <v>28</v>
      </c>
      <c r="H10" s="33">
        <v>62</v>
      </c>
      <c r="I10" s="33">
        <f aca="true" t="shared" si="2" ref="I10:I16">SUM(J10:L10)</f>
        <v>90</v>
      </c>
      <c r="J10" s="33">
        <v>30</v>
      </c>
      <c r="K10" s="33">
        <v>30</v>
      </c>
      <c r="L10" s="33">
        <v>30</v>
      </c>
      <c r="M10" s="33">
        <f aca="true" t="shared" si="3" ref="M10:M16">SUM(N10:U10)/2</f>
        <v>3586</v>
      </c>
      <c r="N10" s="33">
        <f aca="true" t="shared" si="4" ref="N10:O12">SUM(P10,R10,T10)</f>
        <v>1877</v>
      </c>
      <c r="O10" s="33">
        <f t="shared" si="4"/>
        <v>1709</v>
      </c>
      <c r="P10" s="33">
        <v>659</v>
      </c>
      <c r="Q10" s="33">
        <v>578</v>
      </c>
      <c r="R10" s="33">
        <v>612</v>
      </c>
      <c r="S10" s="33">
        <v>582</v>
      </c>
      <c r="T10" s="33">
        <v>606</v>
      </c>
      <c r="U10" s="33">
        <v>549</v>
      </c>
      <c r="V10" s="33">
        <v>1128</v>
      </c>
    </row>
    <row r="11" spans="1:22" ht="19.5" customHeight="1" hidden="1">
      <c r="A11" s="50" t="s">
        <v>39</v>
      </c>
      <c r="B11" s="33" t="s">
        <v>0</v>
      </c>
      <c r="C11" s="33">
        <f t="shared" si="0"/>
        <v>431</v>
      </c>
      <c r="D11" s="33">
        <v>239</v>
      </c>
      <c r="E11" s="33">
        <v>192</v>
      </c>
      <c r="F11" s="33">
        <f t="shared" si="1"/>
        <v>91</v>
      </c>
      <c r="G11" s="33">
        <v>31</v>
      </c>
      <c r="H11" s="33">
        <v>60</v>
      </c>
      <c r="I11" s="33">
        <f t="shared" si="2"/>
        <v>90</v>
      </c>
      <c r="J11" s="33">
        <v>30</v>
      </c>
      <c r="K11" s="33">
        <v>29</v>
      </c>
      <c r="L11" s="33">
        <v>31</v>
      </c>
      <c r="M11" s="33">
        <f t="shared" si="3"/>
        <v>3548</v>
      </c>
      <c r="N11" s="33">
        <f t="shared" si="4"/>
        <v>1839</v>
      </c>
      <c r="O11" s="33">
        <f t="shared" si="4"/>
        <v>1709</v>
      </c>
      <c r="P11" s="33">
        <v>627</v>
      </c>
      <c r="Q11" s="33">
        <v>601</v>
      </c>
      <c r="R11" s="33">
        <v>625</v>
      </c>
      <c r="S11" s="33">
        <v>547</v>
      </c>
      <c r="T11" s="33">
        <v>587</v>
      </c>
      <c r="U11" s="33">
        <v>561</v>
      </c>
      <c r="V11" s="33">
        <v>1144</v>
      </c>
    </row>
    <row r="12" spans="1:22" ht="19.5" customHeight="1" hidden="1">
      <c r="A12" s="50" t="s">
        <v>121</v>
      </c>
      <c r="B12" s="33">
        <v>5</v>
      </c>
      <c r="C12" s="33">
        <f t="shared" si="0"/>
        <v>440</v>
      </c>
      <c r="D12" s="33">
        <v>245</v>
      </c>
      <c r="E12" s="33">
        <v>195</v>
      </c>
      <c r="F12" s="33">
        <f t="shared" si="1"/>
        <v>90</v>
      </c>
      <c r="G12" s="33">
        <v>28</v>
      </c>
      <c r="H12" s="33">
        <v>62</v>
      </c>
      <c r="I12" s="33">
        <f t="shared" si="2"/>
        <v>89</v>
      </c>
      <c r="J12" s="33">
        <v>30</v>
      </c>
      <c r="K12" s="33">
        <v>30</v>
      </c>
      <c r="L12" s="33">
        <v>29</v>
      </c>
      <c r="M12" s="33">
        <f t="shared" si="3"/>
        <v>3566</v>
      </c>
      <c r="N12" s="33">
        <f t="shared" si="4"/>
        <v>1839</v>
      </c>
      <c r="O12" s="33">
        <f t="shared" si="4"/>
        <v>1727</v>
      </c>
      <c r="P12" s="33">
        <v>646</v>
      </c>
      <c r="Q12" s="33">
        <v>597</v>
      </c>
      <c r="R12" s="33">
        <v>602</v>
      </c>
      <c r="S12" s="33">
        <v>584</v>
      </c>
      <c r="T12" s="33">
        <v>591</v>
      </c>
      <c r="U12" s="33">
        <v>546</v>
      </c>
      <c r="V12" s="33">
        <v>1139</v>
      </c>
    </row>
    <row r="13" spans="1:22" ht="19.5" customHeight="1" hidden="1">
      <c r="A13" s="50" t="s">
        <v>40</v>
      </c>
      <c r="B13" s="33">
        <v>5</v>
      </c>
      <c r="C13" s="33">
        <f t="shared" si="0"/>
        <v>442</v>
      </c>
      <c r="D13" s="33">
        <v>250</v>
      </c>
      <c r="E13" s="33">
        <v>192</v>
      </c>
      <c r="F13" s="33">
        <f t="shared" si="1"/>
        <v>91</v>
      </c>
      <c r="G13" s="33">
        <v>31</v>
      </c>
      <c r="H13" s="33">
        <v>60</v>
      </c>
      <c r="I13" s="33">
        <f t="shared" si="2"/>
        <v>90</v>
      </c>
      <c r="J13" s="33">
        <v>31</v>
      </c>
      <c r="K13" s="33">
        <v>30</v>
      </c>
      <c r="L13" s="33">
        <v>29</v>
      </c>
      <c r="M13" s="33">
        <f t="shared" si="3"/>
        <v>3590</v>
      </c>
      <c r="N13" s="33">
        <f aca="true" t="shared" si="5" ref="N13:O15">SUM(P13,R13,T13)</f>
        <v>1806</v>
      </c>
      <c r="O13" s="33">
        <f t="shared" si="5"/>
        <v>1784</v>
      </c>
      <c r="P13" s="33">
        <v>636</v>
      </c>
      <c r="Q13" s="33">
        <v>624</v>
      </c>
      <c r="R13" s="33">
        <v>604</v>
      </c>
      <c r="S13" s="33">
        <v>588</v>
      </c>
      <c r="T13" s="33">
        <v>566</v>
      </c>
      <c r="U13" s="33">
        <v>572</v>
      </c>
      <c r="V13" s="33">
        <v>1134</v>
      </c>
    </row>
    <row r="14" spans="1:22" ht="19.5" customHeight="1" hidden="1">
      <c r="A14" s="50" t="s">
        <v>41</v>
      </c>
      <c r="B14" s="33" t="s">
        <v>0</v>
      </c>
      <c r="C14" s="33">
        <f t="shared" si="0"/>
        <v>460</v>
      </c>
      <c r="D14" s="33">
        <v>244</v>
      </c>
      <c r="E14" s="33">
        <v>216</v>
      </c>
      <c r="F14" s="33">
        <f t="shared" si="1"/>
        <v>115</v>
      </c>
      <c r="G14" s="33">
        <v>42</v>
      </c>
      <c r="H14" s="33">
        <v>73</v>
      </c>
      <c r="I14" s="33">
        <f t="shared" si="2"/>
        <v>93</v>
      </c>
      <c r="J14" s="33">
        <v>34</v>
      </c>
      <c r="K14" s="33">
        <v>30</v>
      </c>
      <c r="L14" s="33">
        <v>29</v>
      </c>
      <c r="M14" s="33">
        <f t="shared" si="3"/>
        <v>3702</v>
      </c>
      <c r="N14" s="33">
        <f t="shared" si="5"/>
        <v>1859</v>
      </c>
      <c r="O14" s="33">
        <f t="shared" si="5"/>
        <v>1843</v>
      </c>
      <c r="P14" s="33">
        <v>666</v>
      </c>
      <c r="Q14" s="33">
        <v>674</v>
      </c>
      <c r="R14" s="33">
        <v>595</v>
      </c>
      <c r="S14" s="33">
        <v>591</v>
      </c>
      <c r="T14" s="33">
        <v>598</v>
      </c>
      <c r="U14" s="33">
        <v>578</v>
      </c>
      <c r="V14" s="33">
        <v>1125</v>
      </c>
    </row>
    <row r="15" spans="1:22" ht="19.5" customHeight="1">
      <c r="A15" s="50" t="s">
        <v>94</v>
      </c>
      <c r="B15" s="33" t="s">
        <v>7</v>
      </c>
      <c r="C15" s="33">
        <f t="shared" si="0"/>
        <v>492</v>
      </c>
      <c r="D15" s="33">
        <v>265</v>
      </c>
      <c r="E15" s="33">
        <v>227</v>
      </c>
      <c r="F15" s="33">
        <f t="shared" si="1"/>
        <v>119</v>
      </c>
      <c r="G15" s="33">
        <v>42</v>
      </c>
      <c r="H15" s="33">
        <v>77</v>
      </c>
      <c r="I15" s="33">
        <f t="shared" si="2"/>
        <v>99</v>
      </c>
      <c r="J15" s="33">
        <v>36</v>
      </c>
      <c r="K15" s="33">
        <v>33</v>
      </c>
      <c r="L15" s="33">
        <v>30</v>
      </c>
      <c r="M15" s="33">
        <f t="shared" si="3"/>
        <v>3838</v>
      </c>
      <c r="N15" s="33">
        <f t="shared" si="5"/>
        <v>1898</v>
      </c>
      <c r="O15" s="33">
        <f t="shared" si="5"/>
        <v>1940</v>
      </c>
      <c r="P15" s="33">
        <v>677</v>
      </c>
      <c r="Q15" s="33">
        <v>694</v>
      </c>
      <c r="R15" s="33">
        <v>641</v>
      </c>
      <c r="S15" s="33">
        <v>659</v>
      </c>
      <c r="T15" s="33">
        <v>580</v>
      </c>
      <c r="U15" s="33">
        <v>587</v>
      </c>
      <c r="V15" s="33">
        <v>1173</v>
      </c>
    </row>
    <row r="16" spans="1:22" ht="19.5" customHeight="1">
      <c r="A16" s="50" t="s">
        <v>42</v>
      </c>
      <c r="B16" s="33">
        <v>7</v>
      </c>
      <c r="C16" s="33">
        <f t="shared" si="0"/>
        <v>502</v>
      </c>
      <c r="D16" s="33">
        <v>262</v>
      </c>
      <c r="E16" s="33">
        <v>240</v>
      </c>
      <c r="F16" s="33">
        <f t="shared" si="1"/>
        <v>120</v>
      </c>
      <c r="G16" s="33">
        <v>45</v>
      </c>
      <c r="H16" s="33">
        <v>75</v>
      </c>
      <c r="I16" s="33">
        <f t="shared" si="2"/>
        <v>106</v>
      </c>
      <c r="J16" s="33">
        <v>37</v>
      </c>
      <c r="K16" s="33">
        <v>36</v>
      </c>
      <c r="L16" s="33">
        <v>33</v>
      </c>
      <c r="M16" s="33">
        <f t="shared" si="3"/>
        <v>4004</v>
      </c>
      <c r="N16" s="33">
        <v>2019</v>
      </c>
      <c r="O16" s="33">
        <v>1985</v>
      </c>
      <c r="P16" s="33">
        <v>735</v>
      </c>
      <c r="Q16" s="33">
        <v>676</v>
      </c>
      <c r="R16" s="33">
        <v>665</v>
      </c>
      <c r="S16" s="33">
        <v>662</v>
      </c>
      <c r="T16" s="33">
        <v>619</v>
      </c>
      <c r="U16" s="33">
        <v>647</v>
      </c>
      <c r="V16" s="33">
        <v>1136</v>
      </c>
    </row>
    <row r="17" spans="1:22" ht="19.5" customHeight="1">
      <c r="A17" s="50" t="s">
        <v>43</v>
      </c>
      <c r="B17" s="33">
        <v>7</v>
      </c>
      <c r="C17" s="33">
        <v>497</v>
      </c>
      <c r="D17" s="33">
        <v>256</v>
      </c>
      <c r="E17" s="33">
        <v>241</v>
      </c>
      <c r="F17" s="33">
        <v>122</v>
      </c>
      <c r="G17" s="33">
        <v>48</v>
      </c>
      <c r="H17" s="33">
        <v>74</v>
      </c>
      <c r="I17" s="33">
        <v>112</v>
      </c>
      <c r="J17" s="33">
        <v>39</v>
      </c>
      <c r="K17" s="33">
        <v>37</v>
      </c>
      <c r="L17" s="33">
        <v>36</v>
      </c>
      <c r="M17" s="33">
        <v>4174</v>
      </c>
      <c r="N17" s="33">
        <v>2139</v>
      </c>
      <c r="O17" s="33">
        <v>2035</v>
      </c>
      <c r="P17" s="33">
        <v>762</v>
      </c>
      <c r="Q17" s="33">
        <v>734</v>
      </c>
      <c r="R17" s="33">
        <v>715</v>
      </c>
      <c r="S17" s="33">
        <v>648</v>
      </c>
      <c r="T17" s="33">
        <v>662</v>
      </c>
      <c r="U17" s="33">
        <v>653</v>
      </c>
      <c r="V17" s="33">
        <v>1241</v>
      </c>
    </row>
    <row r="18" spans="1:22" ht="19.5" customHeight="1">
      <c r="A18" s="50" t="s">
        <v>100</v>
      </c>
      <c r="B18" s="33">
        <v>7</v>
      </c>
      <c r="C18" s="33">
        <v>508</v>
      </c>
      <c r="D18" s="33">
        <v>248</v>
      </c>
      <c r="E18" s="33">
        <v>260</v>
      </c>
      <c r="F18" s="33">
        <v>122</v>
      </c>
      <c r="G18" s="33">
        <v>49</v>
      </c>
      <c r="H18" s="33">
        <v>73</v>
      </c>
      <c r="I18" s="33">
        <v>114</v>
      </c>
      <c r="J18" s="33">
        <v>39</v>
      </c>
      <c r="K18" s="33">
        <v>39</v>
      </c>
      <c r="L18" s="33">
        <v>36</v>
      </c>
      <c r="M18" s="33">
        <v>4331</v>
      </c>
      <c r="N18" s="33">
        <v>2202</v>
      </c>
      <c r="O18" s="33">
        <v>2129</v>
      </c>
      <c r="P18" s="33">
        <v>726</v>
      </c>
      <c r="Q18" s="33">
        <v>748</v>
      </c>
      <c r="R18" s="33">
        <v>749</v>
      </c>
      <c r="S18" s="33">
        <v>734</v>
      </c>
      <c r="T18" s="33">
        <v>727</v>
      </c>
      <c r="U18" s="33">
        <v>647</v>
      </c>
      <c r="V18" s="33">
        <v>1256</v>
      </c>
    </row>
    <row r="19" spans="1:22" ht="19.5" customHeight="1">
      <c r="A19" s="50" t="s">
        <v>105</v>
      </c>
      <c r="B19" s="33">
        <v>7</v>
      </c>
      <c r="C19" s="33">
        <v>524</v>
      </c>
      <c r="D19" s="33">
        <v>258</v>
      </c>
      <c r="E19" s="33">
        <v>266</v>
      </c>
      <c r="F19" s="33">
        <v>122</v>
      </c>
      <c r="G19" s="33">
        <v>48</v>
      </c>
      <c r="H19" s="33">
        <v>74</v>
      </c>
      <c r="I19" s="33">
        <v>118</v>
      </c>
      <c r="J19" s="33">
        <v>40</v>
      </c>
      <c r="K19" s="33">
        <v>39</v>
      </c>
      <c r="L19" s="33">
        <v>39</v>
      </c>
      <c r="M19" s="33">
        <v>4442</v>
      </c>
      <c r="N19" s="33">
        <v>2232</v>
      </c>
      <c r="O19" s="33">
        <v>2210</v>
      </c>
      <c r="P19" s="33">
        <v>768</v>
      </c>
      <c r="Q19" s="33">
        <v>754</v>
      </c>
      <c r="R19" s="33">
        <v>704</v>
      </c>
      <c r="S19" s="33">
        <v>709</v>
      </c>
      <c r="T19" s="33">
        <v>760</v>
      </c>
      <c r="U19" s="33">
        <v>747</v>
      </c>
      <c r="V19" s="33">
        <v>1288</v>
      </c>
    </row>
    <row r="20" spans="1:22" ht="19.5" customHeight="1">
      <c r="A20" s="50" t="s">
        <v>106</v>
      </c>
      <c r="B20" s="33">
        <v>7</v>
      </c>
      <c r="C20" s="33">
        <v>540</v>
      </c>
      <c r="D20" s="33">
        <v>255</v>
      </c>
      <c r="E20" s="33">
        <v>285</v>
      </c>
      <c r="F20" s="33">
        <v>126</v>
      </c>
      <c r="G20" s="33">
        <v>51</v>
      </c>
      <c r="H20" s="33">
        <v>75</v>
      </c>
      <c r="I20" s="33">
        <v>120</v>
      </c>
      <c r="J20" s="33">
        <v>41</v>
      </c>
      <c r="K20" s="33">
        <v>40</v>
      </c>
      <c r="L20" s="33">
        <v>39</v>
      </c>
      <c r="M20" s="33">
        <v>4432</v>
      </c>
      <c r="N20" s="33">
        <v>2240</v>
      </c>
      <c r="O20" s="33">
        <v>2192</v>
      </c>
      <c r="P20" s="33">
        <v>797</v>
      </c>
      <c r="Q20" s="33">
        <v>726</v>
      </c>
      <c r="R20" s="33">
        <v>716</v>
      </c>
      <c r="S20" s="33">
        <v>727</v>
      </c>
      <c r="T20" s="33">
        <v>727</v>
      </c>
      <c r="U20" s="33">
        <v>739</v>
      </c>
      <c r="V20" s="33">
        <v>1427</v>
      </c>
    </row>
    <row r="21" spans="1:22" ht="19.5" customHeight="1">
      <c r="A21" s="50" t="s">
        <v>120</v>
      </c>
      <c r="B21" s="33">
        <v>7</v>
      </c>
      <c r="C21" s="33">
        <v>533</v>
      </c>
      <c r="D21" s="33">
        <v>249</v>
      </c>
      <c r="E21" s="33">
        <v>284</v>
      </c>
      <c r="F21" s="33">
        <v>133</v>
      </c>
      <c r="G21" s="33">
        <v>51</v>
      </c>
      <c r="H21" s="33">
        <v>82</v>
      </c>
      <c r="I21" s="33">
        <v>122</v>
      </c>
      <c r="J21" s="33">
        <v>41</v>
      </c>
      <c r="K21" s="33">
        <v>41</v>
      </c>
      <c r="L21" s="33">
        <v>40</v>
      </c>
      <c r="M21" s="33">
        <v>4482</v>
      </c>
      <c r="N21" s="33">
        <v>2305</v>
      </c>
      <c r="O21" s="33">
        <v>2177</v>
      </c>
      <c r="P21" s="33">
        <v>815</v>
      </c>
      <c r="Q21" s="33">
        <v>768</v>
      </c>
      <c r="R21" s="33">
        <v>718</v>
      </c>
      <c r="S21" s="33">
        <v>684</v>
      </c>
      <c r="T21" s="33">
        <v>772</v>
      </c>
      <c r="U21" s="33">
        <v>725</v>
      </c>
      <c r="V21" s="33">
        <v>1380</v>
      </c>
    </row>
    <row r="22" spans="1:22" ht="19.5" customHeight="1">
      <c r="A22" s="50" t="s">
        <v>125</v>
      </c>
      <c r="B22" s="33">
        <v>7</v>
      </c>
      <c r="C22" s="33">
        <v>533</v>
      </c>
      <c r="D22" s="33">
        <v>236</v>
      </c>
      <c r="E22" s="33">
        <v>297</v>
      </c>
      <c r="F22" s="33">
        <v>137</v>
      </c>
      <c r="G22" s="33">
        <v>49</v>
      </c>
      <c r="H22" s="33">
        <v>88</v>
      </c>
      <c r="I22" s="33">
        <v>123</v>
      </c>
      <c r="J22" s="33">
        <v>41</v>
      </c>
      <c r="K22" s="33">
        <v>41</v>
      </c>
      <c r="L22" s="33">
        <v>41</v>
      </c>
      <c r="M22" s="33">
        <v>4449</v>
      </c>
      <c r="N22" s="33">
        <v>2271</v>
      </c>
      <c r="O22" s="33">
        <v>2178</v>
      </c>
      <c r="P22" s="33">
        <v>801</v>
      </c>
      <c r="Q22" s="33">
        <v>748</v>
      </c>
      <c r="R22" s="33">
        <v>769</v>
      </c>
      <c r="S22" s="33">
        <v>750</v>
      </c>
      <c r="T22" s="33">
        <v>701</v>
      </c>
      <c r="U22" s="33">
        <v>680</v>
      </c>
      <c r="V22" s="33">
        <v>1402</v>
      </c>
    </row>
    <row r="23" spans="1:22" ht="19.5" customHeight="1">
      <c r="A23" s="50" t="s">
        <v>128</v>
      </c>
      <c r="B23" s="33">
        <v>7</v>
      </c>
      <c r="C23" s="33">
        <v>521</v>
      </c>
      <c r="D23" s="33">
        <v>226</v>
      </c>
      <c r="E23" s="33">
        <v>295</v>
      </c>
      <c r="F23" s="33">
        <v>133</v>
      </c>
      <c r="G23" s="33">
        <v>48</v>
      </c>
      <c r="H23" s="33">
        <v>85</v>
      </c>
      <c r="I23" s="33">
        <v>122</v>
      </c>
      <c r="J23" s="33">
        <v>40</v>
      </c>
      <c r="K23" s="33">
        <v>41</v>
      </c>
      <c r="L23" s="33">
        <v>41</v>
      </c>
      <c r="M23" s="33">
        <v>4514</v>
      </c>
      <c r="N23" s="33">
        <v>2304</v>
      </c>
      <c r="O23" s="33">
        <v>2210</v>
      </c>
      <c r="P23" s="33">
        <v>778</v>
      </c>
      <c r="Q23" s="33">
        <v>741</v>
      </c>
      <c r="R23" s="33">
        <v>775</v>
      </c>
      <c r="S23" s="33">
        <v>727</v>
      </c>
      <c r="T23" s="33">
        <v>751</v>
      </c>
      <c r="U23" s="33">
        <v>742</v>
      </c>
      <c r="V23" s="33">
        <v>1352</v>
      </c>
    </row>
    <row r="24" spans="1:22" ht="19.5" customHeight="1">
      <c r="A24" s="50" t="s">
        <v>129</v>
      </c>
      <c r="B24" s="33">
        <v>7</v>
      </c>
      <c r="C24" s="33">
        <v>535</v>
      </c>
      <c r="D24" s="33">
        <v>234</v>
      </c>
      <c r="E24" s="33">
        <v>301</v>
      </c>
      <c r="F24" s="33">
        <v>132</v>
      </c>
      <c r="G24" s="33">
        <v>45</v>
      </c>
      <c r="H24" s="33">
        <v>87</v>
      </c>
      <c r="I24" s="33">
        <v>120</v>
      </c>
      <c r="J24" s="33">
        <v>39</v>
      </c>
      <c r="K24" s="33">
        <v>40</v>
      </c>
      <c r="L24" s="33">
        <v>41</v>
      </c>
      <c r="M24" s="33">
        <v>4518</v>
      </c>
      <c r="N24" s="33">
        <v>2328</v>
      </c>
      <c r="O24" s="33">
        <v>2190</v>
      </c>
      <c r="P24" s="33">
        <v>784</v>
      </c>
      <c r="Q24" s="33">
        <v>713</v>
      </c>
      <c r="R24" s="33">
        <v>782</v>
      </c>
      <c r="S24" s="33">
        <v>754</v>
      </c>
      <c r="T24" s="33">
        <v>762</v>
      </c>
      <c r="U24" s="33">
        <v>723</v>
      </c>
      <c r="V24" s="33">
        <v>1456</v>
      </c>
    </row>
    <row r="25" spans="1:22" ht="6" customHeight="1">
      <c r="A25" s="48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19.5" customHeight="1">
      <c r="A26" s="50" t="s">
        <v>142</v>
      </c>
      <c r="B26" s="33">
        <f>SUM(B28:B34)</f>
        <v>7</v>
      </c>
      <c r="C26" s="33">
        <f>SUM(C28:C34,D26,E26)/2</f>
        <v>529</v>
      </c>
      <c r="D26" s="33">
        <f>SUM(D28:D34)</f>
        <v>234</v>
      </c>
      <c r="E26" s="33">
        <f>SUM(E28:E34)</f>
        <v>295</v>
      </c>
      <c r="F26" s="33">
        <f>SUM(F28:F34,G26,H26)/2</f>
        <v>133</v>
      </c>
      <c r="G26" s="33">
        <f>SUM(G28:G34)</f>
        <v>50</v>
      </c>
      <c r="H26" s="33">
        <f>SUM(H28:H34)</f>
        <v>83</v>
      </c>
      <c r="I26" s="33">
        <f>SUM(I28:I34,J26,K26,L26)/2</f>
        <v>120</v>
      </c>
      <c r="J26" s="33">
        <f>SUM(J28:J34)</f>
        <v>41</v>
      </c>
      <c r="K26" s="33">
        <f>SUM(K28:K34)</f>
        <v>39</v>
      </c>
      <c r="L26" s="33">
        <f>SUM(L28:L34)</f>
        <v>40</v>
      </c>
      <c r="M26" s="33">
        <f>SUM(M28:M34,N26:U26)/3</f>
        <v>4500</v>
      </c>
      <c r="N26" s="33">
        <f>SUM(N28:N34,P26,R26,T26)/2</f>
        <v>2315</v>
      </c>
      <c r="O26" s="33">
        <f>SUM(O28:O34,Q26,S26,U26)/2</f>
        <v>2185</v>
      </c>
      <c r="P26" s="33">
        <f aca="true" t="shared" si="6" ref="P26:V26">SUM(P28:P34)</f>
        <v>787</v>
      </c>
      <c r="Q26" s="33">
        <f t="shared" si="6"/>
        <v>745</v>
      </c>
      <c r="R26" s="33">
        <f t="shared" si="6"/>
        <v>760</v>
      </c>
      <c r="S26" s="33">
        <f t="shared" si="6"/>
        <v>690</v>
      </c>
      <c r="T26" s="33">
        <f t="shared" si="6"/>
        <v>768</v>
      </c>
      <c r="U26" s="33">
        <f t="shared" si="6"/>
        <v>750</v>
      </c>
      <c r="V26" s="33">
        <f t="shared" si="6"/>
        <v>1428</v>
      </c>
    </row>
    <row r="27" spans="1:22" ht="6" customHeight="1">
      <c r="A27" s="4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ht="30" customHeight="1">
      <c r="A28" s="31" t="s">
        <v>44</v>
      </c>
      <c r="B28" s="33">
        <v>1</v>
      </c>
      <c r="C28" s="33">
        <f aca="true" t="shared" si="7" ref="C28:C34">SUM(D28:E28)</f>
        <v>106</v>
      </c>
      <c r="D28" s="33">
        <v>41</v>
      </c>
      <c r="E28" s="33">
        <v>65</v>
      </c>
      <c r="F28" s="33">
        <f aca="true" t="shared" si="8" ref="F28:F34">SUM(G28:H28)</f>
        <v>28</v>
      </c>
      <c r="G28" s="33">
        <v>7</v>
      </c>
      <c r="H28" s="33">
        <v>21</v>
      </c>
      <c r="I28" s="33">
        <f aca="true" t="shared" si="9" ref="I28:I34">SUM(J28:L28)</f>
        <v>14</v>
      </c>
      <c r="J28" s="33">
        <v>5</v>
      </c>
      <c r="K28" s="33">
        <v>4</v>
      </c>
      <c r="L28" s="33">
        <v>5</v>
      </c>
      <c r="M28" s="33">
        <f aca="true" t="shared" si="10" ref="M28:M33">SUM(N28:U28)/2</f>
        <v>641</v>
      </c>
      <c r="N28" s="33">
        <f aca="true" t="shared" si="11" ref="N28:O33">SUM(P28,R28,T28)</f>
        <v>311</v>
      </c>
      <c r="O28" s="33">
        <f t="shared" si="11"/>
        <v>330</v>
      </c>
      <c r="P28" s="33">
        <v>107</v>
      </c>
      <c r="Q28" s="33">
        <v>126</v>
      </c>
      <c r="R28" s="33">
        <v>98</v>
      </c>
      <c r="S28" s="33">
        <v>90</v>
      </c>
      <c r="T28" s="33">
        <v>106</v>
      </c>
      <c r="U28" s="33">
        <v>114</v>
      </c>
      <c r="V28" s="33">
        <v>215</v>
      </c>
    </row>
    <row r="29" spans="1:22" ht="30" customHeight="1">
      <c r="A29" s="31" t="s">
        <v>47</v>
      </c>
      <c r="B29" s="33">
        <v>1</v>
      </c>
      <c r="C29" s="33">
        <f t="shared" si="7"/>
        <v>96</v>
      </c>
      <c r="D29" s="33">
        <v>47</v>
      </c>
      <c r="E29" s="33">
        <v>49</v>
      </c>
      <c r="F29" s="33">
        <f t="shared" si="8"/>
        <v>23</v>
      </c>
      <c r="G29" s="33">
        <v>11</v>
      </c>
      <c r="H29" s="33">
        <v>12</v>
      </c>
      <c r="I29" s="33">
        <f t="shared" si="9"/>
        <v>9</v>
      </c>
      <c r="J29" s="33">
        <v>3</v>
      </c>
      <c r="K29" s="33">
        <v>3</v>
      </c>
      <c r="L29" s="33">
        <v>3</v>
      </c>
      <c r="M29" s="33">
        <f t="shared" si="10"/>
        <v>490</v>
      </c>
      <c r="N29" s="33">
        <f t="shared" si="11"/>
        <v>209</v>
      </c>
      <c r="O29" s="33">
        <f t="shared" si="11"/>
        <v>281</v>
      </c>
      <c r="P29" s="33">
        <v>73</v>
      </c>
      <c r="Q29" s="33">
        <v>79</v>
      </c>
      <c r="R29" s="33">
        <v>55</v>
      </c>
      <c r="S29" s="33">
        <v>92</v>
      </c>
      <c r="T29" s="33">
        <v>81</v>
      </c>
      <c r="U29" s="33">
        <v>110</v>
      </c>
      <c r="V29" s="33">
        <v>123</v>
      </c>
    </row>
    <row r="30" spans="1:22" ht="51" customHeight="1">
      <c r="A30" s="31" t="s">
        <v>147</v>
      </c>
      <c r="B30" s="33">
        <v>1</v>
      </c>
      <c r="C30" s="33">
        <f t="shared" si="7"/>
        <v>67</v>
      </c>
      <c r="D30" s="33">
        <v>29</v>
      </c>
      <c r="E30" s="33">
        <v>38</v>
      </c>
      <c r="F30" s="33">
        <f t="shared" si="8"/>
        <v>23</v>
      </c>
      <c r="G30" s="33">
        <v>10</v>
      </c>
      <c r="H30" s="33">
        <v>13</v>
      </c>
      <c r="I30" s="33">
        <f t="shared" si="9"/>
        <v>15</v>
      </c>
      <c r="J30" s="33">
        <v>5</v>
      </c>
      <c r="K30" s="33">
        <v>5</v>
      </c>
      <c r="L30" s="33">
        <v>5</v>
      </c>
      <c r="M30" s="33">
        <f t="shared" si="10"/>
        <v>512</v>
      </c>
      <c r="N30" s="33">
        <f>SUM(P30,R30,T30)</f>
        <v>275</v>
      </c>
      <c r="O30" s="33">
        <f>SUM(Q30,S30,U30)</f>
        <v>237</v>
      </c>
      <c r="P30" s="33">
        <v>92</v>
      </c>
      <c r="Q30" s="33">
        <v>79</v>
      </c>
      <c r="R30" s="33">
        <v>97</v>
      </c>
      <c r="S30" s="33">
        <v>71</v>
      </c>
      <c r="T30" s="33">
        <v>86</v>
      </c>
      <c r="U30" s="33">
        <v>87</v>
      </c>
      <c r="V30" s="33">
        <v>169</v>
      </c>
    </row>
    <row r="31" spans="1:22" ht="35.25" customHeight="1">
      <c r="A31" s="31" t="s">
        <v>48</v>
      </c>
      <c r="B31" s="33">
        <v>1</v>
      </c>
      <c r="C31" s="33">
        <f t="shared" si="7"/>
        <v>79</v>
      </c>
      <c r="D31" s="33">
        <v>35</v>
      </c>
      <c r="E31" s="33">
        <v>44</v>
      </c>
      <c r="F31" s="33">
        <f t="shared" si="8"/>
        <v>17</v>
      </c>
      <c r="G31" s="33">
        <v>4</v>
      </c>
      <c r="H31" s="33">
        <v>13</v>
      </c>
      <c r="I31" s="33">
        <f t="shared" si="9"/>
        <v>33</v>
      </c>
      <c r="J31" s="33">
        <v>11</v>
      </c>
      <c r="K31" s="33">
        <v>11</v>
      </c>
      <c r="L31" s="33">
        <v>11</v>
      </c>
      <c r="M31" s="33">
        <f t="shared" si="10"/>
        <v>1233</v>
      </c>
      <c r="N31" s="33">
        <f t="shared" si="11"/>
        <v>13</v>
      </c>
      <c r="O31" s="33">
        <f t="shared" si="11"/>
        <v>1220</v>
      </c>
      <c r="P31" s="33">
        <v>5</v>
      </c>
      <c r="Q31" s="33">
        <v>414</v>
      </c>
      <c r="R31" s="33">
        <v>6</v>
      </c>
      <c r="S31" s="33">
        <v>408</v>
      </c>
      <c r="T31" s="33">
        <v>2</v>
      </c>
      <c r="U31" s="33">
        <v>398</v>
      </c>
      <c r="V31" s="33">
        <v>408</v>
      </c>
    </row>
    <row r="32" spans="1:22" ht="35.25" customHeight="1">
      <c r="A32" s="31" t="s">
        <v>49</v>
      </c>
      <c r="B32" s="33">
        <v>1</v>
      </c>
      <c r="C32" s="33">
        <f t="shared" si="7"/>
        <v>85</v>
      </c>
      <c r="D32" s="33">
        <v>43</v>
      </c>
      <c r="E32" s="33">
        <v>42</v>
      </c>
      <c r="F32" s="33">
        <f t="shared" si="8"/>
        <v>17</v>
      </c>
      <c r="G32" s="33">
        <v>6</v>
      </c>
      <c r="H32" s="33">
        <v>11</v>
      </c>
      <c r="I32" s="33">
        <f t="shared" si="9"/>
        <v>39</v>
      </c>
      <c r="J32" s="33">
        <v>13</v>
      </c>
      <c r="K32" s="33">
        <v>13</v>
      </c>
      <c r="L32" s="33">
        <v>13</v>
      </c>
      <c r="M32" s="33">
        <f t="shared" si="10"/>
        <v>1401</v>
      </c>
      <c r="N32" s="33">
        <f>SUM(P32,R32,T32)</f>
        <v>1369</v>
      </c>
      <c r="O32" s="33">
        <f t="shared" si="11"/>
        <v>32</v>
      </c>
      <c r="P32" s="33">
        <v>446</v>
      </c>
      <c r="Q32" s="33">
        <v>14</v>
      </c>
      <c r="R32" s="33">
        <v>473</v>
      </c>
      <c r="S32" s="33">
        <v>4</v>
      </c>
      <c r="T32" s="33">
        <v>450</v>
      </c>
      <c r="U32" s="33">
        <v>14</v>
      </c>
      <c r="V32" s="33">
        <v>437</v>
      </c>
    </row>
    <row r="33" spans="1:22" ht="35.25" customHeight="1">
      <c r="A33" s="31" t="s">
        <v>50</v>
      </c>
      <c r="B33" s="33">
        <v>1</v>
      </c>
      <c r="C33" s="33">
        <f t="shared" si="7"/>
        <v>80</v>
      </c>
      <c r="D33" s="33">
        <v>31</v>
      </c>
      <c r="E33" s="33">
        <v>49</v>
      </c>
      <c r="F33" s="33">
        <f t="shared" si="8"/>
        <v>17</v>
      </c>
      <c r="G33" s="33">
        <v>10</v>
      </c>
      <c r="H33" s="33">
        <v>7</v>
      </c>
      <c r="I33" s="33">
        <f t="shared" si="9"/>
        <v>4</v>
      </c>
      <c r="J33" s="33">
        <v>2</v>
      </c>
      <c r="K33" s="33">
        <v>1</v>
      </c>
      <c r="L33" s="33">
        <v>1</v>
      </c>
      <c r="M33" s="33">
        <f t="shared" si="10"/>
        <v>89</v>
      </c>
      <c r="N33" s="33">
        <f t="shared" si="11"/>
        <v>48</v>
      </c>
      <c r="O33" s="33">
        <f t="shared" si="11"/>
        <v>41</v>
      </c>
      <c r="P33" s="33">
        <v>32</v>
      </c>
      <c r="Q33" s="33">
        <v>14</v>
      </c>
      <c r="R33" s="33">
        <v>5</v>
      </c>
      <c r="S33" s="33">
        <v>9</v>
      </c>
      <c r="T33" s="33">
        <v>11</v>
      </c>
      <c r="U33" s="33">
        <v>18</v>
      </c>
      <c r="V33" s="33">
        <v>36</v>
      </c>
    </row>
    <row r="34" spans="1:22" ht="44.25" customHeight="1">
      <c r="A34" s="31" t="s">
        <v>46</v>
      </c>
      <c r="B34" s="33">
        <v>1</v>
      </c>
      <c r="C34" s="33">
        <f t="shared" si="7"/>
        <v>16</v>
      </c>
      <c r="D34" s="33">
        <v>8</v>
      </c>
      <c r="E34" s="33">
        <v>8</v>
      </c>
      <c r="F34" s="33">
        <f t="shared" si="8"/>
        <v>8</v>
      </c>
      <c r="G34" s="33">
        <v>2</v>
      </c>
      <c r="H34" s="33">
        <v>6</v>
      </c>
      <c r="I34" s="33">
        <f t="shared" si="9"/>
        <v>6</v>
      </c>
      <c r="J34" s="33">
        <v>2</v>
      </c>
      <c r="K34" s="33">
        <v>2</v>
      </c>
      <c r="L34" s="33">
        <v>2</v>
      </c>
      <c r="M34" s="33">
        <f>SUM(N34:U34)/2</f>
        <v>134</v>
      </c>
      <c r="N34" s="33">
        <f>SUM(P34,R34,T34)</f>
        <v>90</v>
      </c>
      <c r="O34" s="33">
        <f>SUM(Q34,S34,U34)</f>
        <v>44</v>
      </c>
      <c r="P34" s="33">
        <v>32</v>
      </c>
      <c r="Q34" s="33">
        <v>19</v>
      </c>
      <c r="R34" s="33">
        <v>26</v>
      </c>
      <c r="S34" s="33">
        <v>16</v>
      </c>
      <c r="T34" s="33">
        <v>32</v>
      </c>
      <c r="U34" s="33">
        <v>9</v>
      </c>
      <c r="V34" s="33">
        <v>40</v>
      </c>
    </row>
    <row r="35" spans="1:22" ht="20.25" customHeight="1" thickBot="1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2" customFormat="1" ht="13.5" customHeight="1">
      <c r="A36" s="11" t="s">
        <v>90</v>
      </c>
      <c r="K36" s="2" t="s">
        <v>118</v>
      </c>
      <c r="V36" s="1"/>
    </row>
    <row r="37" spans="1:22" s="2" customFormat="1" ht="13.5" customHeight="1">
      <c r="A37" s="27"/>
      <c r="V37" s="1"/>
    </row>
    <row r="38" spans="1:22" s="2" customFormat="1" ht="13.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V38" s="1"/>
    </row>
  </sheetData>
  <mergeCells count="35">
    <mergeCell ref="U7:U8"/>
    <mergeCell ref="L7:L8"/>
    <mergeCell ref="R6:S6"/>
    <mergeCell ref="T6:U6"/>
    <mergeCell ref="T7:T8"/>
    <mergeCell ref="R7:R8"/>
    <mergeCell ref="S7:S8"/>
    <mergeCell ref="K7:K8"/>
    <mergeCell ref="M6:O6"/>
    <mergeCell ref="P6:Q6"/>
    <mergeCell ref="Q7:Q8"/>
    <mergeCell ref="P7:P8"/>
    <mergeCell ref="M7:M8"/>
    <mergeCell ref="N7:N8"/>
    <mergeCell ref="O7:O8"/>
    <mergeCell ref="A38:L38"/>
    <mergeCell ref="A5:A8"/>
    <mergeCell ref="C5:E6"/>
    <mergeCell ref="F5:H6"/>
    <mergeCell ref="B5:B8"/>
    <mergeCell ref="I7:I8"/>
    <mergeCell ref="I5:L6"/>
    <mergeCell ref="C7:C8"/>
    <mergeCell ref="D7:D8"/>
    <mergeCell ref="H7:H8"/>
    <mergeCell ref="E7:E8"/>
    <mergeCell ref="A2:J2"/>
    <mergeCell ref="K2:V2"/>
    <mergeCell ref="K4:V4"/>
    <mergeCell ref="M5:U5"/>
    <mergeCell ref="A4:J4"/>
    <mergeCell ref="V5:V8"/>
    <mergeCell ref="F7:F8"/>
    <mergeCell ref="G7:G8"/>
    <mergeCell ref="J7:J8"/>
  </mergeCells>
  <printOptions/>
  <pageMargins left="0.5905511811023623" right="1.299212598425197" top="0.3937007874015748" bottom="0.2" header="0.2" footer="0.2"/>
  <pageSetup horizontalDpi="360" verticalDpi="360" orientation="portrait" paperSize="9" r:id="rId1"/>
  <colBreaks count="1" manualBreakCount="1">
    <brk id="1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SheetLayoutView="100" workbookViewId="0" topLeftCell="A1">
      <pane xSplit="1" ySplit="15" topLeftCell="J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L2" sqref="L2:Y2"/>
    </sheetView>
  </sheetViews>
  <sheetFormatPr defaultColWidth="9.00390625" defaultRowHeight="15.75"/>
  <cols>
    <col min="1" max="1" width="22.625" style="25" customWidth="1"/>
    <col min="2" max="2" width="6.625" style="25" customWidth="1"/>
    <col min="3" max="9" width="5.125" style="25" customWidth="1"/>
    <col min="10" max="13" width="5.375" style="25" customWidth="1"/>
    <col min="14" max="24" width="5.25390625" style="25" customWidth="1"/>
    <col min="25" max="25" width="8.25390625" style="25" customWidth="1"/>
    <col min="26" max="16384" width="9.00390625" style="25" customWidth="1"/>
  </cols>
  <sheetData>
    <row r="1" spans="1:25" s="13" customFormat="1" ht="18" customHeight="1">
      <c r="A1" s="29" t="s">
        <v>153</v>
      </c>
      <c r="Y1" s="30" t="s">
        <v>154</v>
      </c>
    </row>
    <row r="2" spans="1:25" s="15" customFormat="1" ht="19.5" customHeight="1">
      <c r="A2" s="117" t="s">
        <v>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9" t="s">
        <v>98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s="15" customFormat="1" ht="16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4"/>
      <c r="M3" s="55"/>
      <c r="N3" s="53"/>
      <c r="O3" s="53"/>
      <c r="P3" s="53"/>
      <c r="Q3" s="119" t="s">
        <v>95</v>
      </c>
      <c r="R3" s="119"/>
      <c r="S3" s="119"/>
      <c r="T3" s="119"/>
      <c r="U3" s="119"/>
      <c r="V3" s="119"/>
      <c r="W3" s="119"/>
      <c r="X3" s="53"/>
      <c r="Y3" s="53"/>
    </row>
    <row r="4" spans="1:25" s="16" customFormat="1" ht="15" customHeight="1" thickBot="1">
      <c r="A4" s="118" t="s">
        <v>85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20" t="s">
        <v>148</v>
      </c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s="16" customFormat="1" ht="12.75" customHeight="1">
      <c r="A5" s="98" t="s">
        <v>86</v>
      </c>
      <c r="B5" s="112" t="s">
        <v>51</v>
      </c>
      <c r="C5" s="97" t="s">
        <v>63</v>
      </c>
      <c r="D5" s="98"/>
      <c r="E5" s="99"/>
      <c r="F5" s="97" t="s">
        <v>52</v>
      </c>
      <c r="G5" s="98"/>
      <c r="H5" s="99"/>
      <c r="I5" s="97" t="s">
        <v>64</v>
      </c>
      <c r="J5" s="98"/>
      <c r="K5" s="98"/>
      <c r="L5" s="98"/>
      <c r="M5" s="99"/>
      <c r="N5" s="106" t="s">
        <v>102</v>
      </c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97" t="s">
        <v>70</v>
      </c>
    </row>
    <row r="6" spans="1:25" s="18" customFormat="1" ht="19.5" customHeight="1">
      <c r="A6" s="101"/>
      <c r="B6" s="113"/>
      <c r="C6" s="100"/>
      <c r="D6" s="101"/>
      <c r="E6" s="102"/>
      <c r="F6" s="100"/>
      <c r="G6" s="101"/>
      <c r="H6" s="102"/>
      <c r="I6" s="100"/>
      <c r="J6" s="101"/>
      <c r="K6" s="101"/>
      <c r="L6" s="101"/>
      <c r="M6" s="102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0"/>
    </row>
    <row r="7" spans="1:25" s="18" customFormat="1" ht="15" customHeight="1">
      <c r="A7" s="101"/>
      <c r="B7" s="113"/>
      <c r="C7" s="100"/>
      <c r="D7" s="101"/>
      <c r="E7" s="102"/>
      <c r="F7" s="100"/>
      <c r="G7" s="101"/>
      <c r="H7" s="102"/>
      <c r="I7" s="100"/>
      <c r="J7" s="101"/>
      <c r="K7" s="101"/>
      <c r="L7" s="101"/>
      <c r="M7" s="102"/>
      <c r="N7" s="109" t="s">
        <v>65</v>
      </c>
      <c r="O7" s="108"/>
      <c r="P7" s="108"/>
      <c r="Q7" s="110" t="s">
        <v>66</v>
      </c>
      <c r="R7" s="111"/>
      <c r="S7" s="110" t="s">
        <v>67</v>
      </c>
      <c r="T7" s="111"/>
      <c r="U7" s="109" t="s">
        <v>62</v>
      </c>
      <c r="V7" s="108"/>
      <c r="W7" s="109" t="s">
        <v>68</v>
      </c>
      <c r="X7" s="108"/>
      <c r="Y7" s="100"/>
    </row>
    <row r="8" spans="1:25" s="18" customFormat="1" ht="15" customHeight="1">
      <c r="A8" s="101"/>
      <c r="B8" s="113"/>
      <c r="C8" s="103"/>
      <c r="D8" s="104"/>
      <c r="E8" s="105"/>
      <c r="F8" s="103"/>
      <c r="G8" s="104"/>
      <c r="H8" s="105"/>
      <c r="I8" s="103"/>
      <c r="J8" s="104"/>
      <c r="K8" s="104"/>
      <c r="L8" s="104"/>
      <c r="M8" s="105"/>
      <c r="N8" s="108"/>
      <c r="O8" s="108"/>
      <c r="P8" s="108"/>
      <c r="Q8" s="111"/>
      <c r="R8" s="111"/>
      <c r="S8" s="111"/>
      <c r="T8" s="111"/>
      <c r="U8" s="108"/>
      <c r="V8" s="108"/>
      <c r="W8" s="108"/>
      <c r="X8" s="108"/>
      <c r="Y8" s="100"/>
    </row>
    <row r="9" spans="1:25" s="18" customFormat="1" ht="18" customHeight="1">
      <c r="A9" s="101"/>
      <c r="B9" s="113"/>
      <c r="C9" s="64" t="s">
        <v>55</v>
      </c>
      <c r="D9" s="64" t="s">
        <v>56</v>
      </c>
      <c r="E9" s="64" t="s">
        <v>57</v>
      </c>
      <c r="F9" s="64" t="s">
        <v>55</v>
      </c>
      <c r="G9" s="64" t="s">
        <v>56</v>
      </c>
      <c r="H9" s="64" t="s">
        <v>57</v>
      </c>
      <c r="I9" s="64" t="s">
        <v>55</v>
      </c>
      <c r="J9" s="64" t="s">
        <v>58</v>
      </c>
      <c r="K9" s="64" t="s">
        <v>59</v>
      </c>
      <c r="L9" s="91" t="s">
        <v>60</v>
      </c>
      <c r="M9" s="115" t="s">
        <v>69</v>
      </c>
      <c r="N9" s="64" t="s">
        <v>55</v>
      </c>
      <c r="O9" s="64" t="s">
        <v>56</v>
      </c>
      <c r="P9" s="64" t="s">
        <v>57</v>
      </c>
      <c r="Q9" s="64" t="s">
        <v>56</v>
      </c>
      <c r="R9" s="64" t="s">
        <v>57</v>
      </c>
      <c r="S9" s="64" t="s">
        <v>56</v>
      </c>
      <c r="T9" s="64" t="s">
        <v>57</v>
      </c>
      <c r="U9" s="64" t="s">
        <v>56</v>
      </c>
      <c r="V9" s="64" t="s">
        <v>57</v>
      </c>
      <c r="W9" s="64" t="s">
        <v>56</v>
      </c>
      <c r="X9" s="64" t="s">
        <v>57</v>
      </c>
      <c r="Y9" s="100"/>
    </row>
    <row r="10" spans="1:25" s="18" customFormat="1" ht="18" customHeight="1">
      <c r="A10" s="104"/>
      <c r="B10" s="114"/>
      <c r="C10" s="65"/>
      <c r="D10" s="65"/>
      <c r="E10" s="65"/>
      <c r="F10" s="65"/>
      <c r="G10" s="65"/>
      <c r="H10" s="65"/>
      <c r="I10" s="65"/>
      <c r="J10" s="65"/>
      <c r="K10" s="65"/>
      <c r="L10" s="92"/>
      <c r="M10" s="116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103"/>
    </row>
    <row r="11" spans="1:25" s="16" customFormat="1" ht="17.25" customHeight="1" hidden="1">
      <c r="A11" s="50" t="s">
        <v>37</v>
      </c>
      <c r="B11" s="35" t="s">
        <v>2</v>
      </c>
      <c r="C11" s="34">
        <f>SUM(D11:E11)</f>
        <v>370</v>
      </c>
      <c r="D11" s="34">
        <v>225</v>
      </c>
      <c r="E11" s="34">
        <v>145</v>
      </c>
      <c r="F11" s="34">
        <f>SUM(G11:H11)</f>
        <v>115</v>
      </c>
      <c r="G11" s="34">
        <v>51</v>
      </c>
      <c r="H11" s="34">
        <v>64</v>
      </c>
      <c r="I11" s="34">
        <f aca="true" t="shared" si="0" ref="I11:I18">SUM(J11:M11)</f>
        <v>231</v>
      </c>
      <c r="J11" s="34">
        <v>80</v>
      </c>
      <c r="K11" s="34">
        <v>77</v>
      </c>
      <c r="L11" s="34">
        <v>74</v>
      </c>
      <c r="M11" s="35">
        <v>0</v>
      </c>
      <c r="N11" s="34">
        <f>SUM(O11:X11)/2</f>
        <v>10074</v>
      </c>
      <c r="O11" s="34">
        <f aca="true" t="shared" si="1" ref="O11:P15">SUM(Q11,S11,U11,W11)</f>
        <v>5307</v>
      </c>
      <c r="P11" s="34">
        <f t="shared" si="1"/>
        <v>4767</v>
      </c>
      <c r="Q11" s="34">
        <v>2116</v>
      </c>
      <c r="R11" s="34">
        <v>1743</v>
      </c>
      <c r="S11" s="34">
        <v>1707</v>
      </c>
      <c r="T11" s="34">
        <v>1608</v>
      </c>
      <c r="U11" s="34">
        <v>1484</v>
      </c>
      <c r="V11" s="34">
        <v>1416</v>
      </c>
      <c r="W11" s="35">
        <v>0</v>
      </c>
      <c r="X11" s="35">
        <v>0</v>
      </c>
      <c r="Y11" s="34">
        <v>2895</v>
      </c>
    </row>
    <row r="12" spans="1:25" s="16" customFormat="1" ht="17.25" customHeight="1" hidden="1">
      <c r="A12" s="50" t="s">
        <v>38</v>
      </c>
      <c r="B12" s="35" t="s">
        <v>4</v>
      </c>
      <c r="C12" s="34">
        <f>SUM(D12:E12)</f>
        <v>399</v>
      </c>
      <c r="D12" s="34">
        <v>251</v>
      </c>
      <c r="E12" s="34">
        <v>148</v>
      </c>
      <c r="F12" s="34">
        <f>SUM(G12:H12)</f>
        <v>125</v>
      </c>
      <c r="G12" s="34">
        <v>58</v>
      </c>
      <c r="H12" s="34">
        <v>67</v>
      </c>
      <c r="I12" s="34">
        <f t="shared" si="0"/>
        <v>239</v>
      </c>
      <c r="J12" s="34">
        <v>86</v>
      </c>
      <c r="K12" s="34">
        <v>78</v>
      </c>
      <c r="L12" s="34">
        <v>75</v>
      </c>
      <c r="M12" s="35">
        <v>0</v>
      </c>
      <c r="N12" s="34">
        <f>SUM(O12:X12)/2</f>
        <v>10366</v>
      </c>
      <c r="O12" s="34">
        <f t="shared" si="1"/>
        <v>5569</v>
      </c>
      <c r="P12" s="34">
        <f t="shared" si="1"/>
        <v>4797</v>
      </c>
      <c r="Q12" s="34">
        <v>2264</v>
      </c>
      <c r="R12" s="34">
        <v>1704</v>
      </c>
      <c r="S12" s="34">
        <v>1726</v>
      </c>
      <c r="T12" s="34">
        <v>1565</v>
      </c>
      <c r="U12" s="34">
        <v>1579</v>
      </c>
      <c r="V12" s="34">
        <v>1528</v>
      </c>
      <c r="W12" s="35">
        <v>0</v>
      </c>
      <c r="X12" s="35">
        <v>0</v>
      </c>
      <c r="Y12" s="34">
        <v>2841</v>
      </c>
    </row>
    <row r="13" spans="1:25" s="16" customFormat="1" ht="17.25" customHeight="1" hidden="1">
      <c r="A13" s="50" t="s">
        <v>39</v>
      </c>
      <c r="B13" s="35" t="s">
        <v>5</v>
      </c>
      <c r="C13" s="34">
        <f>SUM(D13:E13)</f>
        <v>430</v>
      </c>
      <c r="D13" s="34">
        <v>271</v>
      </c>
      <c r="E13" s="34">
        <v>159</v>
      </c>
      <c r="F13" s="34">
        <f>SUM(G13:H13)</f>
        <v>137</v>
      </c>
      <c r="G13" s="34">
        <v>60</v>
      </c>
      <c r="H13" s="34">
        <v>77</v>
      </c>
      <c r="I13" s="34">
        <f t="shared" si="0"/>
        <v>255</v>
      </c>
      <c r="J13" s="34">
        <v>91</v>
      </c>
      <c r="K13" s="34">
        <v>86</v>
      </c>
      <c r="L13" s="34">
        <v>78</v>
      </c>
      <c r="M13" s="35">
        <v>0</v>
      </c>
      <c r="N13" s="34">
        <f>SUM(O13:X13)/2</f>
        <v>10498</v>
      </c>
      <c r="O13" s="34">
        <f t="shared" si="1"/>
        <v>5683</v>
      </c>
      <c r="P13" s="34">
        <f t="shared" si="1"/>
        <v>4815</v>
      </c>
      <c r="Q13" s="34">
        <v>2248</v>
      </c>
      <c r="R13" s="34">
        <v>1810</v>
      </c>
      <c r="S13" s="34">
        <v>1817</v>
      </c>
      <c r="T13" s="34">
        <v>1515</v>
      </c>
      <c r="U13" s="34">
        <v>1618</v>
      </c>
      <c r="V13" s="34">
        <v>1490</v>
      </c>
      <c r="W13" s="35">
        <v>0</v>
      </c>
      <c r="X13" s="35">
        <v>0</v>
      </c>
      <c r="Y13" s="34">
        <v>3045</v>
      </c>
    </row>
    <row r="14" spans="1:25" s="16" customFormat="1" ht="17.25" customHeight="1" hidden="1">
      <c r="A14" s="50" t="s">
        <v>121</v>
      </c>
      <c r="B14" s="35" t="s">
        <v>5</v>
      </c>
      <c r="C14" s="34">
        <f>SUM(D14:E14)</f>
        <v>442</v>
      </c>
      <c r="D14" s="34">
        <v>280</v>
      </c>
      <c r="E14" s="34">
        <v>162</v>
      </c>
      <c r="F14" s="34">
        <f>SUM(G14:H14)</f>
        <v>132</v>
      </c>
      <c r="G14" s="34">
        <v>55</v>
      </c>
      <c r="H14" s="34">
        <v>77</v>
      </c>
      <c r="I14" s="34">
        <f t="shared" si="0"/>
        <v>264</v>
      </c>
      <c r="J14" s="34">
        <v>90</v>
      </c>
      <c r="K14" s="34">
        <v>89</v>
      </c>
      <c r="L14" s="34">
        <v>85</v>
      </c>
      <c r="M14" s="35">
        <v>0</v>
      </c>
      <c r="N14" s="34">
        <f>SUM(O14:X14)/2</f>
        <v>10199</v>
      </c>
      <c r="O14" s="34">
        <f t="shared" si="1"/>
        <v>5625</v>
      </c>
      <c r="P14" s="34">
        <f t="shared" si="1"/>
        <v>4574</v>
      </c>
      <c r="Q14" s="34">
        <v>2137</v>
      </c>
      <c r="R14" s="34">
        <v>1577</v>
      </c>
      <c r="S14" s="34">
        <v>1815</v>
      </c>
      <c r="T14" s="34">
        <v>1584</v>
      </c>
      <c r="U14" s="34">
        <v>1673</v>
      </c>
      <c r="V14" s="34">
        <v>1413</v>
      </c>
      <c r="W14" s="35">
        <v>0</v>
      </c>
      <c r="X14" s="35">
        <v>0</v>
      </c>
      <c r="Y14" s="34">
        <v>3026</v>
      </c>
    </row>
    <row r="15" spans="1:25" s="16" customFormat="1" ht="17.25" customHeight="1" hidden="1">
      <c r="A15" s="50" t="s">
        <v>40</v>
      </c>
      <c r="B15" s="35" t="s">
        <v>5</v>
      </c>
      <c r="C15" s="34">
        <f>SUM(D15:E15)</f>
        <v>439</v>
      </c>
      <c r="D15" s="34">
        <v>281</v>
      </c>
      <c r="E15" s="34">
        <v>158</v>
      </c>
      <c r="F15" s="34">
        <f>SUM(G15:H15)</f>
        <v>136</v>
      </c>
      <c r="G15" s="34">
        <v>55</v>
      </c>
      <c r="H15" s="34">
        <v>81</v>
      </c>
      <c r="I15" s="34">
        <f t="shared" si="0"/>
        <v>261</v>
      </c>
      <c r="J15" s="34">
        <v>88</v>
      </c>
      <c r="K15" s="34">
        <v>86</v>
      </c>
      <c r="L15" s="34">
        <v>87</v>
      </c>
      <c r="M15" s="35">
        <v>0</v>
      </c>
      <c r="N15" s="34">
        <f>SUM(O15:X15)/2</f>
        <v>9910</v>
      </c>
      <c r="O15" s="34">
        <f t="shared" si="1"/>
        <v>5498</v>
      </c>
      <c r="P15" s="34">
        <f t="shared" si="1"/>
        <v>4412</v>
      </c>
      <c r="Q15" s="34">
        <v>2106</v>
      </c>
      <c r="R15" s="34">
        <v>1536</v>
      </c>
      <c r="S15" s="34">
        <v>1726</v>
      </c>
      <c r="T15" s="34">
        <v>1375</v>
      </c>
      <c r="U15" s="34">
        <v>1666</v>
      </c>
      <c r="V15" s="34">
        <v>1501</v>
      </c>
      <c r="W15" s="35">
        <v>0</v>
      </c>
      <c r="X15" s="35">
        <v>0</v>
      </c>
      <c r="Y15" s="34">
        <v>2983</v>
      </c>
    </row>
    <row r="16" spans="1:25" s="16" customFormat="1" ht="17.25" customHeight="1" hidden="1">
      <c r="A16" s="50" t="s">
        <v>112</v>
      </c>
      <c r="B16" s="35" t="s">
        <v>114</v>
      </c>
      <c r="C16" s="34">
        <v>441</v>
      </c>
      <c r="D16" s="34">
        <v>271</v>
      </c>
      <c r="E16" s="34">
        <v>170</v>
      </c>
      <c r="F16" s="34">
        <v>146</v>
      </c>
      <c r="G16" s="34">
        <v>59</v>
      </c>
      <c r="H16" s="34">
        <v>87</v>
      </c>
      <c r="I16" s="34">
        <f t="shared" si="0"/>
        <v>247</v>
      </c>
      <c r="J16" s="34">
        <v>76</v>
      </c>
      <c r="K16" s="34">
        <v>86</v>
      </c>
      <c r="L16" s="34">
        <v>85</v>
      </c>
      <c r="M16" s="35">
        <v>0</v>
      </c>
      <c r="N16" s="34">
        <v>8961</v>
      </c>
      <c r="O16" s="34">
        <v>5006</v>
      </c>
      <c r="P16" s="34">
        <v>3955</v>
      </c>
      <c r="Q16" s="34">
        <v>1663</v>
      </c>
      <c r="R16" s="34">
        <v>1303</v>
      </c>
      <c r="S16" s="34">
        <v>1753</v>
      </c>
      <c r="T16" s="34">
        <v>1360</v>
      </c>
      <c r="U16" s="34">
        <v>1590</v>
      </c>
      <c r="V16" s="34">
        <v>1292</v>
      </c>
      <c r="W16" s="35">
        <v>0</v>
      </c>
      <c r="X16" s="35">
        <v>0</v>
      </c>
      <c r="Y16" s="34">
        <v>3062</v>
      </c>
    </row>
    <row r="17" spans="1:25" s="16" customFormat="1" ht="17.25" customHeight="1">
      <c r="A17" s="50" t="s">
        <v>111</v>
      </c>
      <c r="B17" s="35" t="s">
        <v>114</v>
      </c>
      <c r="C17" s="34">
        <v>428</v>
      </c>
      <c r="D17" s="34">
        <v>249</v>
      </c>
      <c r="E17" s="34">
        <v>179</v>
      </c>
      <c r="F17" s="34">
        <v>141</v>
      </c>
      <c r="G17" s="34">
        <v>56</v>
      </c>
      <c r="H17" s="34">
        <v>85</v>
      </c>
      <c r="I17" s="34">
        <f t="shared" si="0"/>
        <v>225</v>
      </c>
      <c r="J17" s="34">
        <v>67</v>
      </c>
      <c r="K17" s="34">
        <v>74</v>
      </c>
      <c r="L17" s="34">
        <v>84</v>
      </c>
      <c r="M17" s="35">
        <v>0</v>
      </c>
      <c r="N17" s="34">
        <v>7851</v>
      </c>
      <c r="O17" s="34">
        <v>4344</v>
      </c>
      <c r="P17" s="34">
        <v>3507</v>
      </c>
      <c r="Q17" s="34">
        <v>1437</v>
      </c>
      <c r="R17" s="34">
        <v>1093</v>
      </c>
      <c r="S17" s="34">
        <v>1326</v>
      </c>
      <c r="T17" s="34">
        <v>1144</v>
      </c>
      <c r="U17" s="34">
        <v>1581</v>
      </c>
      <c r="V17" s="34">
        <v>1270</v>
      </c>
      <c r="W17" s="35">
        <v>0</v>
      </c>
      <c r="X17" s="35">
        <v>0</v>
      </c>
      <c r="Y17" s="34">
        <v>2798</v>
      </c>
    </row>
    <row r="18" spans="1:25" s="16" customFormat="1" ht="17.25" customHeight="1">
      <c r="A18" s="50" t="s">
        <v>110</v>
      </c>
      <c r="B18" s="35" t="s">
        <v>114</v>
      </c>
      <c r="C18" s="34">
        <v>400</v>
      </c>
      <c r="D18" s="34">
        <v>220</v>
      </c>
      <c r="E18" s="34">
        <v>180</v>
      </c>
      <c r="F18" s="34">
        <v>144</v>
      </c>
      <c r="G18" s="34">
        <v>61</v>
      </c>
      <c r="H18" s="34">
        <v>83</v>
      </c>
      <c r="I18" s="34">
        <f t="shared" si="0"/>
        <v>199</v>
      </c>
      <c r="J18" s="34">
        <v>59</v>
      </c>
      <c r="K18" s="34">
        <v>66</v>
      </c>
      <c r="L18" s="34">
        <v>74</v>
      </c>
      <c r="M18" s="35">
        <v>0</v>
      </c>
      <c r="N18" s="34">
        <v>6623</v>
      </c>
      <c r="O18" s="34">
        <v>3666</v>
      </c>
      <c r="P18" s="34">
        <v>2957</v>
      </c>
      <c r="Q18" s="34">
        <v>1300</v>
      </c>
      <c r="R18" s="34">
        <v>925</v>
      </c>
      <c r="S18" s="34">
        <v>1166</v>
      </c>
      <c r="T18" s="34">
        <v>979</v>
      </c>
      <c r="U18" s="34">
        <v>1200</v>
      </c>
      <c r="V18" s="34">
        <v>1053</v>
      </c>
      <c r="W18" s="35">
        <v>0</v>
      </c>
      <c r="X18" s="35">
        <v>0</v>
      </c>
      <c r="Y18" s="34">
        <v>2726</v>
      </c>
    </row>
    <row r="19" spans="1:25" s="16" customFormat="1" ht="17.25" customHeight="1">
      <c r="A19" s="50" t="s">
        <v>109</v>
      </c>
      <c r="B19" s="35" t="s">
        <v>114</v>
      </c>
      <c r="C19" s="34">
        <v>345</v>
      </c>
      <c r="D19" s="34">
        <v>185</v>
      </c>
      <c r="E19" s="34">
        <v>160</v>
      </c>
      <c r="F19" s="34">
        <v>123</v>
      </c>
      <c r="G19" s="34">
        <v>49</v>
      </c>
      <c r="H19" s="34">
        <v>74</v>
      </c>
      <c r="I19" s="34">
        <v>191</v>
      </c>
      <c r="J19" s="34">
        <v>63</v>
      </c>
      <c r="K19" s="34">
        <v>60</v>
      </c>
      <c r="L19" s="34">
        <v>68</v>
      </c>
      <c r="M19" s="35">
        <v>0</v>
      </c>
      <c r="N19" s="34">
        <v>6166</v>
      </c>
      <c r="O19" s="34">
        <v>3498</v>
      </c>
      <c r="P19" s="34">
        <v>2668</v>
      </c>
      <c r="Q19" s="34">
        <v>1290</v>
      </c>
      <c r="R19" s="34">
        <v>887</v>
      </c>
      <c r="S19" s="34">
        <v>1093</v>
      </c>
      <c r="T19" s="34">
        <v>851</v>
      </c>
      <c r="U19" s="34">
        <v>1115</v>
      </c>
      <c r="V19" s="34">
        <v>930</v>
      </c>
      <c r="W19" s="35">
        <v>0</v>
      </c>
      <c r="X19" s="35">
        <v>0</v>
      </c>
      <c r="Y19" s="34">
        <v>2076</v>
      </c>
    </row>
    <row r="20" spans="1:25" s="16" customFormat="1" ht="17.25" customHeight="1">
      <c r="A20" s="50" t="s">
        <v>108</v>
      </c>
      <c r="B20" s="35" t="s">
        <v>114</v>
      </c>
      <c r="C20" s="34">
        <v>341</v>
      </c>
      <c r="D20" s="34">
        <v>188</v>
      </c>
      <c r="E20" s="34">
        <v>153</v>
      </c>
      <c r="F20" s="34">
        <v>125</v>
      </c>
      <c r="G20" s="34">
        <v>51</v>
      </c>
      <c r="H20" s="34">
        <v>74</v>
      </c>
      <c r="I20" s="34">
        <v>155</v>
      </c>
      <c r="J20" s="34">
        <v>48</v>
      </c>
      <c r="K20" s="34">
        <v>56</v>
      </c>
      <c r="L20" s="34">
        <v>51</v>
      </c>
      <c r="M20" s="35">
        <v>0</v>
      </c>
      <c r="N20" s="34">
        <v>4845</v>
      </c>
      <c r="O20" s="34">
        <v>2743</v>
      </c>
      <c r="P20" s="34">
        <v>2102</v>
      </c>
      <c r="Q20" s="34">
        <v>908</v>
      </c>
      <c r="R20" s="34">
        <v>707</v>
      </c>
      <c r="S20" s="34">
        <v>870</v>
      </c>
      <c r="T20" s="34">
        <v>687</v>
      </c>
      <c r="U20" s="34">
        <v>965</v>
      </c>
      <c r="V20" s="34">
        <v>708</v>
      </c>
      <c r="W20" s="35">
        <v>0</v>
      </c>
      <c r="X20" s="35">
        <v>0</v>
      </c>
      <c r="Y20" s="34">
        <v>1739</v>
      </c>
    </row>
    <row r="21" spans="1:25" s="16" customFormat="1" ht="17.25" customHeight="1">
      <c r="A21" s="50" t="s">
        <v>107</v>
      </c>
      <c r="B21" s="35" t="s">
        <v>114</v>
      </c>
      <c r="C21" s="34">
        <v>338</v>
      </c>
      <c r="D21" s="34">
        <v>180</v>
      </c>
      <c r="E21" s="34">
        <v>158</v>
      </c>
      <c r="F21" s="34">
        <v>120</v>
      </c>
      <c r="G21" s="34">
        <v>44</v>
      </c>
      <c r="H21" s="34">
        <v>76</v>
      </c>
      <c r="I21" s="34">
        <v>148</v>
      </c>
      <c r="J21" s="34">
        <v>47</v>
      </c>
      <c r="K21" s="34">
        <v>47</v>
      </c>
      <c r="L21" s="34">
        <v>54</v>
      </c>
      <c r="M21" s="35">
        <v>0</v>
      </c>
      <c r="N21" s="34">
        <v>4628</v>
      </c>
      <c r="O21" s="34">
        <v>2623</v>
      </c>
      <c r="P21" s="34">
        <v>2005</v>
      </c>
      <c r="Q21" s="34">
        <v>927</v>
      </c>
      <c r="R21" s="34">
        <v>696</v>
      </c>
      <c r="S21" s="34">
        <v>780</v>
      </c>
      <c r="T21" s="34">
        <v>664</v>
      </c>
      <c r="U21" s="34">
        <v>916</v>
      </c>
      <c r="V21" s="34">
        <v>645</v>
      </c>
      <c r="W21" s="35">
        <v>0</v>
      </c>
      <c r="X21" s="35">
        <v>0</v>
      </c>
      <c r="Y21" s="34">
        <v>1461</v>
      </c>
    </row>
    <row r="22" spans="1:25" s="16" customFormat="1" ht="17.25" customHeight="1">
      <c r="A22" s="50" t="s">
        <v>106</v>
      </c>
      <c r="B22" s="35" t="s">
        <v>114</v>
      </c>
      <c r="C22" s="34">
        <v>378</v>
      </c>
      <c r="D22" s="34">
        <v>205</v>
      </c>
      <c r="E22" s="34">
        <v>173</v>
      </c>
      <c r="F22" s="34">
        <v>111</v>
      </c>
      <c r="G22" s="34">
        <v>41</v>
      </c>
      <c r="H22" s="34">
        <v>70</v>
      </c>
      <c r="I22" s="34">
        <v>141</v>
      </c>
      <c r="J22" s="34">
        <v>46</v>
      </c>
      <c r="K22" s="34">
        <v>47</v>
      </c>
      <c r="L22" s="34">
        <v>48</v>
      </c>
      <c r="M22" s="35">
        <v>0</v>
      </c>
      <c r="N22" s="34">
        <v>4471</v>
      </c>
      <c r="O22" s="34">
        <v>2574</v>
      </c>
      <c r="P22" s="34">
        <v>1897</v>
      </c>
      <c r="Q22" s="34">
        <v>934</v>
      </c>
      <c r="R22" s="34">
        <v>614</v>
      </c>
      <c r="S22" s="34">
        <v>793</v>
      </c>
      <c r="T22" s="34">
        <v>642</v>
      </c>
      <c r="U22" s="34">
        <v>847</v>
      </c>
      <c r="V22" s="34">
        <v>641</v>
      </c>
      <c r="W22" s="35">
        <v>0</v>
      </c>
      <c r="X22" s="35">
        <v>0</v>
      </c>
      <c r="Y22" s="34">
        <v>1330</v>
      </c>
    </row>
    <row r="23" spans="1:25" s="16" customFormat="1" ht="17.25" customHeight="1">
      <c r="A23" s="50" t="s">
        <v>135</v>
      </c>
      <c r="B23" s="35" t="s">
        <v>122</v>
      </c>
      <c r="C23" s="34">
        <v>382</v>
      </c>
      <c r="D23" s="34">
        <v>209</v>
      </c>
      <c r="E23" s="34">
        <v>173</v>
      </c>
      <c r="F23" s="34">
        <v>105</v>
      </c>
      <c r="G23" s="34">
        <v>35</v>
      </c>
      <c r="H23" s="34">
        <v>70</v>
      </c>
      <c r="I23" s="34">
        <v>176</v>
      </c>
      <c r="J23" s="34">
        <v>57</v>
      </c>
      <c r="K23" s="34">
        <v>60</v>
      </c>
      <c r="L23" s="34">
        <v>59</v>
      </c>
      <c r="M23" s="35">
        <v>0</v>
      </c>
      <c r="N23" s="34">
        <v>5548</v>
      </c>
      <c r="O23" s="34">
        <v>3209</v>
      </c>
      <c r="P23" s="34">
        <v>2339</v>
      </c>
      <c r="Q23" s="34">
        <v>1217</v>
      </c>
      <c r="R23" s="34">
        <v>879</v>
      </c>
      <c r="S23" s="34">
        <v>1001</v>
      </c>
      <c r="T23" s="34">
        <v>747</v>
      </c>
      <c r="U23" s="34">
        <v>991</v>
      </c>
      <c r="V23" s="34">
        <v>713</v>
      </c>
      <c r="W23" s="35">
        <v>0</v>
      </c>
      <c r="X23" s="35">
        <v>0</v>
      </c>
      <c r="Y23" s="34">
        <v>1451</v>
      </c>
    </row>
    <row r="24" spans="1:25" s="16" customFormat="1" ht="17.25" customHeight="1">
      <c r="A24" s="50" t="s">
        <v>133</v>
      </c>
      <c r="B24" s="35" t="s">
        <v>126</v>
      </c>
      <c r="C24" s="34">
        <v>387</v>
      </c>
      <c r="D24" s="34">
        <v>215</v>
      </c>
      <c r="E24" s="34">
        <v>172</v>
      </c>
      <c r="F24" s="34">
        <v>117</v>
      </c>
      <c r="G24" s="34">
        <v>38</v>
      </c>
      <c r="H24" s="34">
        <v>79</v>
      </c>
      <c r="I24" s="34">
        <v>168</v>
      </c>
      <c r="J24" s="34">
        <v>55</v>
      </c>
      <c r="K24" s="34">
        <v>55</v>
      </c>
      <c r="L24" s="34">
        <v>58</v>
      </c>
      <c r="M24" s="35">
        <v>0</v>
      </c>
      <c r="N24" s="34">
        <v>5382</v>
      </c>
      <c r="O24" s="34">
        <v>3096</v>
      </c>
      <c r="P24" s="34">
        <v>2286</v>
      </c>
      <c r="Q24" s="34">
        <v>1140</v>
      </c>
      <c r="R24" s="34">
        <v>831</v>
      </c>
      <c r="S24" s="34">
        <v>965</v>
      </c>
      <c r="T24" s="34">
        <v>740</v>
      </c>
      <c r="U24" s="34">
        <v>991</v>
      </c>
      <c r="V24" s="34">
        <v>715</v>
      </c>
      <c r="W24" s="35">
        <v>0</v>
      </c>
      <c r="X24" s="35">
        <v>0</v>
      </c>
      <c r="Y24" s="34">
        <v>1411</v>
      </c>
    </row>
    <row r="25" spans="1:25" s="16" customFormat="1" ht="17.25" customHeight="1">
      <c r="A25" s="50" t="s">
        <v>132</v>
      </c>
      <c r="B25" s="35" t="s">
        <v>126</v>
      </c>
      <c r="C25" s="34">
        <v>403</v>
      </c>
      <c r="D25" s="34">
        <v>218</v>
      </c>
      <c r="E25" s="34">
        <v>185</v>
      </c>
      <c r="F25" s="34">
        <v>123</v>
      </c>
      <c r="G25" s="34">
        <v>40</v>
      </c>
      <c r="H25" s="34">
        <v>83</v>
      </c>
      <c r="I25" s="34">
        <v>164</v>
      </c>
      <c r="J25" s="34">
        <v>55</v>
      </c>
      <c r="K25" s="34">
        <v>54</v>
      </c>
      <c r="L25" s="34">
        <v>55</v>
      </c>
      <c r="M25" s="35">
        <v>0</v>
      </c>
      <c r="N25" s="34">
        <v>5462</v>
      </c>
      <c r="O25" s="34">
        <v>3173</v>
      </c>
      <c r="P25" s="34">
        <v>2289</v>
      </c>
      <c r="Q25" s="34">
        <v>1212</v>
      </c>
      <c r="R25" s="34">
        <v>821</v>
      </c>
      <c r="S25" s="34">
        <v>981</v>
      </c>
      <c r="T25" s="34">
        <v>730</v>
      </c>
      <c r="U25" s="34">
        <v>980</v>
      </c>
      <c r="V25" s="34">
        <v>738</v>
      </c>
      <c r="W25" s="35">
        <v>0</v>
      </c>
      <c r="X25" s="35">
        <v>0</v>
      </c>
      <c r="Y25" s="34">
        <v>1476</v>
      </c>
    </row>
    <row r="26" spans="1:25" s="16" customFormat="1" ht="17.25" customHeight="1">
      <c r="A26" s="50" t="s">
        <v>134</v>
      </c>
      <c r="B26" s="35" t="s">
        <v>143</v>
      </c>
      <c r="C26" s="34">
        <v>400</v>
      </c>
      <c r="D26" s="34">
        <v>212</v>
      </c>
      <c r="E26" s="34">
        <v>188</v>
      </c>
      <c r="F26" s="34">
        <v>126</v>
      </c>
      <c r="G26" s="34">
        <v>41</v>
      </c>
      <c r="H26" s="34">
        <v>85</v>
      </c>
      <c r="I26" s="34">
        <v>162</v>
      </c>
      <c r="J26" s="34">
        <v>54</v>
      </c>
      <c r="K26" s="34">
        <v>55</v>
      </c>
      <c r="L26" s="34">
        <v>53</v>
      </c>
      <c r="M26" s="35">
        <v>0</v>
      </c>
      <c r="N26" s="34">
        <v>5341</v>
      </c>
      <c r="O26" s="34">
        <v>3114</v>
      </c>
      <c r="P26" s="34">
        <v>2227</v>
      </c>
      <c r="Q26" s="34">
        <v>1158</v>
      </c>
      <c r="R26" s="34">
        <v>837</v>
      </c>
      <c r="S26" s="34">
        <v>1032</v>
      </c>
      <c r="T26" s="34">
        <v>706</v>
      </c>
      <c r="U26" s="34">
        <v>924</v>
      </c>
      <c r="V26" s="34">
        <v>684</v>
      </c>
      <c r="W26" s="35">
        <v>0</v>
      </c>
      <c r="X26" s="35">
        <v>0</v>
      </c>
      <c r="Y26" s="34">
        <v>1478</v>
      </c>
    </row>
    <row r="27" spans="1:25" s="16" customFormat="1" ht="6" customHeight="1">
      <c r="A27" s="51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35"/>
      <c r="Y27" s="34"/>
    </row>
    <row r="28" spans="1:25" s="16" customFormat="1" ht="17.25" customHeight="1">
      <c r="A28" s="50" t="s">
        <v>144</v>
      </c>
      <c r="B28" s="35" t="s">
        <v>150</v>
      </c>
      <c r="C28" s="34">
        <f>SUM(C30:C40,D28:E28)/2</f>
        <v>379</v>
      </c>
      <c r="D28" s="34">
        <f>SUM(D30:D40)</f>
        <v>196</v>
      </c>
      <c r="E28" s="34">
        <f>SUM(E30:E40)</f>
        <v>183</v>
      </c>
      <c r="F28" s="34">
        <f>SUM(F30:F40,G28:H28)/2</f>
        <v>98</v>
      </c>
      <c r="G28" s="34">
        <f>SUM(G30:G40)</f>
        <v>36</v>
      </c>
      <c r="H28" s="34">
        <f>SUM(H30:H40)</f>
        <v>62</v>
      </c>
      <c r="I28" s="34">
        <f>SUM(I30:I40,J28:M28)/2</f>
        <v>152</v>
      </c>
      <c r="J28" s="34">
        <f>SUM(J30:J40)</f>
        <v>50</v>
      </c>
      <c r="K28" s="34">
        <f>SUM(K30:K40)</f>
        <v>51</v>
      </c>
      <c r="L28" s="34">
        <f>SUM(L30:L40)</f>
        <v>51</v>
      </c>
      <c r="M28" s="34">
        <f>SUM(M30:M40)</f>
        <v>0</v>
      </c>
      <c r="N28" s="34">
        <f>SUM(N31:N40,O28:X28)/3</f>
        <v>4969</v>
      </c>
      <c r="O28" s="34">
        <f>SUM(O31:O40,Q28,S28,U28,W28)/2</f>
        <v>2887</v>
      </c>
      <c r="P28" s="34">
        <f>SUM(P31:P40,R28,T28,V28,X28)/2</f>
        <v>2082</v>
      </c>
      <c r="Q28" s="34">
        <f>SUM(Q31:Q40)</f>
        <v>1045</v>
      </c>
      <c r="R28" s="34">
        <f>SUM(R31:R40)</f>
        <v>707</v>
      </c>
      <c r="S28" s="34">
        <f>SUM(S31:S40)</f>
        <v>943</v>
      </c>
      <c r="T28" s="34">
        <f>SUM(T31:T40)</f>
        <v>731</v>
      </c>
      <c r="U28" s="34">
        <f>SUM(U31:U40)</f>
        <v>899</v>
      </c>
      <c r="V28" s="34">
        <f>SUM(V31:V36)</f>
        <v>644</v>
      </c>
      <c r="W28" s="34">
        <f>SUM(W30:W40)</f>
        <v>0</v>
      </c>
      <c r="X28" s="34">
        <f>SUM(X30:X40)</f>
        <v>0</v>
      </c>
      <c r="Y28" s="34">
        <f>SUM(Y31:Y40)</f>
        <v>1373</v>
      </c>
    </row>
    <row r="29" spans="1:25" s="16" customFormat="1" ht="6" customHeight="1">
      <c r="A29" s="20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16" customFormat="1" ht="25.5" customHeight="1" hidden="1">
      <c r="A30" s="21" t="s">
        <v>33</v>
      </c>
      <c r="B30" s="35" t="s">
        <v>3</v>
      </c>
      <c r="C30" s="34">
        <f aca="true" t="shared" si="2" ref="C30:C36">SUM(D30:E30)</f>
        <v>0</v>
      </c>
      <c r="D30" s="34">
        <v>0</v>
      </c>
      <c r="E30" s="34">
        <v>0</v>
      </c>
      <c r="F30" s="34">
        <f aca="true" t="shared" si="3" ref="F30:F36">SUM(G30:H30)</f>
        <v>0</v>
      </c>
      <c r="G30" s="34">
        <v>0</v>
      </c>
      <c r="H30" s="34">
        <v>0</v>
      </c>
      <c r="I30" s="34">
        <f aca="true" t="shared" si="4" ref="I30:I36">SUM(J30:M30)</f>
        <v>0</v>
      </c>
      <c r="J30" s="34">
        <v>0</v>
      </c>
      <c r="K30" s="34">
        <v>0</v>
      </c>
      <c r="L30" s="34">
        <v>0</v>
      </c>
      <c r="M30" s="35">
        <v>0</v>
      </c>
      <c r="N30" s="34">
        <f>SUM(O30:P30)</f>
        <v>3</v>
      </c>
      <c r="O30" s="34">
        <f aca="true" t="shared" si="5" ref="O30:P36">SUM(Q30,S30,U30,W30)</f>
        <v>0</v>
      </c>
      <c r="P30" s="34">
        <f t="shared" si="5"/>
        <v>3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3</v>
      </c>
      <c r="W30" s="35">
        <v>0</v>
      </c>
      <c r="X30" s="35">
        <v>0</v>
      </c>
      <c r="Y30" s="35">
        <v>0</v>
      </c>
    </row>
    <row r="31" spans="1:25" s="16" customFormat="1" ht="25.5" customHeight="1">
      <c r="A31" s="21" t="s">
        <v>35</v>
      </c>
      <c r="B31" s="35" t="s">
        <v>3</v>
      </c>
      <c r="C31" s="34">
        <f t="shared" si="2"/>
        <v>0</v>
      </c>
      <c r="D31" s="34">
        <v>0</v>
      </c>
      <c r="E31" s="34">
        <v>0</v>
      </c>
      <c r="F31" s="34">
        <f t="shared" si="3"/>
        <v>0</v>
      </c>
      <c r="G31" s="34">
        <v>0</v>
      </c>
      <c r="H31" s="34">
        <v>0</v>
      </c>
      <c r="I31" s="34">
        <f t="shared" si="4"/>
        <v>18</v>
      </c>
      <c r="J31" s="34">
        <v>6</v>
      </c>
      <c r="K31" s="34">
        <v>6</v>
      </c>
      <c r="L31" s="34">
        <v>6</v>
      </c>
      <c r="M31" s="35">
        <v>0</v>
      </c>
      <c r="N31" s="34">
        <f aca="true" t="shared" si="6" ref="N31:N36">SUM(O31:X31)/2</f>
        <v>297</v>
      </c>
      <c r="O31" s="34">
        <f t="shared" si="5"/>
        <v>128</v>
      </c>
      <c r="P31" s="34">
        <f t="shared" si="5"/>
        <v>169</v>
      </c>
      <c r="Q31" s="35">
        <v>35</v>
      </c>
      <c r="R31" s="35">
        <v>53</v>
      </c>
      <c r="S31" s="35">
        <v>53</v>
      </c>
      <c r="T31" s="35">
        <v>52</v>
      </c>
      <c r="U31" s="35">
        <v>40</v>
      </c>
      <c r="V31" s="35">
        <v>64</v>
      </c>
      <c r="W31" s="35">
        <v>0</v>
      </c>
      <c r="X31" s="35">
        <v>0</v>
      </c>
      <c r="Y31" s="35">
        <v>93</v>
      </c>
    </row>
    <row r="32" spans="1:25" s="16" customFormat="1" ht="33" customHeight="1">
      <c r="A32" s="21" t="s">
        <v>71</v>
      </c>
      <c r="B32" s="34">
        <v>0</v>
      </c>
      <c r="C32" s="34">
        <f t="shared" si="2"/>
        <v>0</v>
      </c>
      <c r="D32" s="34">
        <v>0</v>
      </c>
      <c r="E32" s="34">
        <v>0</v>
      </c>
      <c r="F32" s="34">
        <f t="shared" si="3"/>
        <v>0</v>
      </c>
      <c r="G32" s="34">
        <v>0</v>
      </c>
      <c r="H32" s="34">
        <v>0</v>
      </c>
      <c r="I32" s="34">
        <f t="shared" si="4"/>
        <v>0</v>
      </c>
      <c r="J32" s="34">
        <v>0</v>
      </c>
      <c r="K32" s="34">
        <v>0</v>
      </c>
      <c r="L32" s="34">
        <v>0</v>
      </c>
      <c r="M32" s="35">
        <v>0</v>
      </c>
      <c r="N32" s="34">
        <f t="shared" si="6"/>
        <v>0</v>
      </c>
      <c r="O32" s="34">
        <f t="shared" si="5"/>
        <v>0</v>
      </c>
      <c r="P32" s="34">
        <f t="shared" si="5"/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44</v>
      </c>
    </row>
    <row r="33" spans="1:25" s="16" customFormat="1" ht="36" customHeight="1">
      <c r="A33" s="21" t="s">
        <v>32</v>
      </c>
      <c r="B33" s="34">
        <v>1</v>
      </c>
      <c r="C33" s="34">
        <f t="shared" si="2"/>
        <v>52</v>
      </c>
      <c r="D33" s="34">
        <v>28</v>
      </c>
      <c r="E33" s="34">
        <v>24</v>
      </c>
      <c r="F33" s="34">
        <f t="shared" si="3"/>
        <v>19</v>
      </c>
      <c r="G33" s="34">
        <v>7</v>
      </c>
      <c r="H33" s="34">
        <v>12</v>
      </c>
      <c r="I33" s="34">
        <f t="shared" si="4"/>
        <v>30</v>
      </c>
      <c r="J33" s="34">
        <v>10</v>
      </c>
      <c r="K33" s="34">
        <v>10</v>
      </c>
      <c r="L33" s="34">
        <v>10</v>
      </c>
      <c r="M33" s="35">
        <v>0</v>
      </c>
      <c r="N33" s="34">
        <f t="shared" si="6"/>
        <v>1058</v>
      </c>
      <c r="O33" s="34">
        <f t="shared" si="5"/>
        <v>691</v>
      </c>
      <c r="P33" s="34">
        <f t="shared" si="5"/>
        <v>367</v>
      </c>
      <c r="Q33" s="35">
        <v>234</v>
      </c>
      <c r="R33" s="35">
        <v>138</v>
      </c>
      <c r="S33" s="35">
        <v>234</v>
      </c>
      <c r="T33" s="35">
        <v>134</v>
      </c>
      <c r="U33" s="35">
        <v>223</v>
      </c>
      <c r="V33" s="35">
        <v>95</v>
      </c>
      <c r="W33" s="35">
        <v>0</v>
      </c>
      <c r="X33" s="35">
        <v>0</v>
      </c>
      <c r="Y33" s="35">
        <v>192</v>
      </c>
    </row>
    <row r="34" spans="1:25" s="16" customFormat="1" ht="36" customHeight="1">
      <c r="A34" s="21" t="s">
        <v>29</v>
      </c>
      <c r="B34" s="34">
        <v>1</v>
      </c>
      <c r="C34" s="34">
        <f t="shared" si="2"/>
        <v>86</v>
      </c>
      <c r="D34" s="34">
        <v>40</v>
      </c>
      <c r="E34" s="34">
        <v>46</v>
      </c>
      <c r="F34" s="34">
        <f t="shared" si="3"/>
        <v>26</v>
      </c>
      <c r="G34" s="34">
        <v>9</v>
      </c>
      <c r="H34" s="34">
        <v>17</v>
      </c>
      <c r="I34" s="34">
        <f t="shared" si="4"/>
        <v>35</v>
      </c>
      <c r="J34" s="34">
        <v>11</v>
      </c>
      <c r="K34" s="34">
        <v>12</v>
      </c>
      <c r="L34" s="34">
        <v>12</v>
      </c>
      <c r="M34" s="35">
        <v>0</v>
      </c>
      <c r="N34" s="34">
        <f t="shared" si="6"/>
        <v>1102</v>
      </c>
      <c r="O34" s="34">
        <f t="shared" si="5"/>
        <v>605</v>
      </c>
      <c r="P34" s="34">
        <f t="shared" si="5"/>
        <v>497</v>
      </c>
      <c r="Q34" s="35">
        <v>200</v>
      </c>
      <c r="R34" s="35">
        <v>173</v>
      </c>
      <c r="S34" s="35">
        <v>198</v>
      </c>
      <c r="T34" s="35">
        <v>164</v>
      </c>
      <c r="U34" s="35">
        <v>207</v>
      </c>
      <c r="V34" s="35">
        <v>160</v>
      </c>
      <c r="W34" s="35">
        <v>0</v>
      </c>
      <c r="X34" s="35">
        <v>0</v>
      </c>
      <c r="Y34" s="35">
        <v>295</v>
      </c>
    </row>
    <row r="35" spans="1:25" s="16" customFormat="1" ht="34.5" customHeight="1">
      <c r="A35" s="21" t="s">
        <v>30</v>
      </c>
      <c r="B35" s="34">
        <v>1</v>
      </c>
      <c r="C35" s="34">
        <f t="shared" si="2"/>
        <v>150</v>
      </c>
      <c r="D35" s="34">
        <v>97</v>
      </c>
      <c r="E35" s="34">
        <v>53</v>
      </c>
      <c r="F35" s="34">
        <f t="shared" si="3"/>
        <v>36</v>
      </c>
      <c r="G35" s="34">
        <v>17</v>
      </c>
      <c r="H35" s="34">
        <v>19</v>
      </c>
      <c r="I35" s="34">
        <f t="shared" si="4"/>
        <v>42</v>
      </c>
      <c r="J35" s="34">
        <v>14</v>
      </c>
      <c r="K35" s="34">
        <v>14</v>
      </c>
      <c r="L35" s="34">
        <v>14</v>
      </c>
      <c r="M35" s="35">
        <v>0</v>
      </c>
      <c r="N35" s="34">
        <f t="shared" si="6"/>
        <v>1503</v>
      </c>
      <c r="O35" s="34">
        <f t="shared" si="5"/>
        <v>1161</v>
      </c>
      <c r="P35" s="34">
        <f t="shared" si="5"/>
        <v>342</v>
      </c>
      <c r="Q35" s="35">
        <v>460</v>
      </c>
      <c r="R35" s="35">
        <v>107</v>
      </c>
      <c r="S35" s="35">
        <v>358</v>
      </c>
      <c r="T35" s="35">
        <v>131</v>
      </c>
      <c r="U35" s="35">
        <v>343</v>
      </c>
      <c r="V35" s="35">
        <v>104</v>
      </c>
      <c r="W35" s="35">
        <v>0</v>
      </c>
      <c r="X35" s="35">
        <v>0</v>
      </c>
      <c r="Y35" s="35">
        <v>422</v>
      </c>
    </row>
    <row r="36" spans="1:25" s="16" customFormat="1" ht="36" customHeight="1">
      <c r="A36" s="21" t="s">
        <v>31</v>
      </c>
      <c r="B36" s="34">
        <v>1</v>
      </c>
      <c r="C36" s="34">
        <f t="shared" si="2"/>
        <v>91</v>
      </c>
      <c r="D36" s="34">
        <v>31</v>
      </c>
      <c r="E36" s="34">
        <v>60</v>
      </c>
      <c r="F36" s="34">
        <f t="shared" si="3"/>
        <v>17</v>
      </c>
      <c r="G36" s="34">
        <v>3</v>
      </c>
      <c r="H36" s="34">
        <v>14</v>
      </c>
      <c r="I36" s="34">
        <f t="shared" si="4"/>
        <v>27</v>
      </c>
      <c r="J36" s="34">
        <v>9</v>
      </c>
      <c r="K36" s="34">
        <v>9</v>
      </c>
      <c r="L36" s="34">
        <v>9</v>
      </c>
      <c r="M36" s="35">
        <v>0</v>
      </c>
      <c r="N36" s="34">
        <f t="shared" si="6"/>
        <v>1009</v>
      </c>
      <c r="O36" s="34">
        <f t="shared" si="5"/>
        <v>302</v>
      </c>
      <c r="P36" s="34">
        <f t="shared" si="5"/>
        <v>707</v>
      </c>
      <c r="Q36" s="35">
        <v>116</v>
      </c>
      <c r="R36" s="35">
        <v>236</v>
      </c>
      <c r="S36" s="35">
        <v>100</v>
      </c>
      <c r="T36" s="35">
        <v>250</v>
      </c>
      <c r="U36" s="35">
        <v>86</v>
      </c>
      <c r="V36" s="35">
        <v>221</v>
      </c>
      <c r="W36" s="35">
        <v>0</v>
      </c>
      <c r="X36" s="35">
        <v>0</v>
      </c>
      <c r="Y36" s="35">
        <v>327</v>
      </c>
    </row>
    <row r="37" spans="1:25" s="16" customFormat="1" ht="25.5" customHeight="1">
      <c r="A37" s="2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4"/>
      <c r="O37" s="34"/>
      <c r="P37" s="34"/>
      <c r="Q37" s="35"/>
      <c r="R37" s="35"/>
      <c r="S37" s="35"/>
      <c r="T37" s="35"/>
      <c r="U37" s="35"/>
      <c r="V37" s="35"/>
      <c r="W37" s="35"/>
      <c r="X37" s="35"/>
      <c r="Y37" s="35"/>
    </row>
    <row r="38" spans="1:25" s="16" customFormat="1" ht="36" customHeight="1">
      <c r="A38" s="2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34"/>
      <c r="O38" s="34"/>
      <c r="P38" s="34"/>
      <c r="Q38" s="35"/>
      <c r="R38" s="35"/>
      <c r="S38" s="35"/>
      <c r="T38" s="35"/>
      <c r="U38" s="35"/>
      <c r="V38" s="35"/>
      <c r="W38" s="35"/>
      <c r="X38" s="35"/>
      <c r="Y38" s="35"/>
    </row>
    <row r="39" spans="1:25" s="16" customFormat="1" ht="15" customHeight="1">
      <c r="A39" s="2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4"/>
      <c r="O39" s="34"/>
      <c r="P39" s="34"/>
      <c r="Q39" s="35"/>
      <c r="R39" s="35"/>
      <c r="S39" s="35"/>
      <c r="T39" s="35"/>
      <c r="U39" s="35"/>
      <c r="V39" s="35"/>
      <c r="W39" s="35"/>
      <c r="X39" s="35"/>
      <c r="Y39" s="35"/>
    </row>
    <row r="40" spans="1:25" s="39" customFormat="1" ht="18.75" customHeight="1">
      <c r="A40" s="45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/>
      <c r="N40" s="38"/>
      <c r="O40" s="38"/>
      <c r="P40" s="38"/>
      <c r="Q40" s="37"/>
      <c r="R40" s="37"/>
      <c r="S40" s="37"/>
      <c r="T40" s="37"/>
      <c r="U40" s="37"/>
      <c r="V40" s="37"/>
      <c r="W40" s="37"/>
      <c r="X40" s="37"/>
      <c r="Y40" s="37"/>
    </row>
    <row r="41" spans="1:25" s="16" customFormat="1" ht="10.5" customHeight="1" thickBot="1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s="13" customFormat="1" ht="13.5" customHeight="1">
      <c r="A42" s="12" t="s">
        <v>90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60" t="s">
        <v>117</v>
      </c>
      <c r="Y42" s="14"/>
    </row>
    <row r="43" spans="1:25" s="13" customFormat="1" ht="13.5" customHeight="1">
      <c r="A43" s="12" t="s">
        <v>136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Y43" s="14"/>
    </row>
    <row r="44" spans="1:25" s="13" customFormat="1" ht="13.5" customHeight="1">
      <c r="A44" s="58" t="s">
        <v>137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Y44" s="14"/>
    </row>
    <row r="45" spans="1:25" s="16" customFormat="1" ht="13.5" customHeight="1">
      <c r="A45" s="57" t="s">
        <v>89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Y45" s="17"/>
    </row>
    <row r="46" ht="15.75">
      <c r="A46" s="57" t="s">
        <v>138</v>
      </c>
    </row>
    <row r="47" ht="15.75">
      <c r="A47" s="57" t="s">
        <v>146</v>
      </c>
    </row>
    <row r="49" ht="16.5" customHeight="1"/>
  </sheetData>
  <mergeCells count="39">
    <mergeCell ref="W9:W10"/>
    <mergeCell ref="X9:X10"/>
    <mergeCell ref="Y5:Y10"/>
    <mergeCell ref="A2:K2"/>
    <mergeCell ref="A4:K4"/>
    <mergeCell ref="L2:Y2"/>
    <mergeCell ref="L4:Y4"/>
    <mergeCell ref="Q3:W3"/>
    <mergeCell ref="S9:S10"/>
    <mergeCell ref="T9:T10"/>
    <mergeCell ref="V9:V10"/>
    <mergeCell ref="O9:O10"/>
    <mergeCell ref="P9:P10"/>
    <mergeCell ref="Q9:Q10"/>
    <mergeCell ref="R9:R10"/>
    <mergeCell ref="L9:L10"/>
    <mergeCell ref="M9:M10"/>
    <mergeCell ref="N9:N10"/>
    <mergeCell ref="U9:U10"/>
    <mergeCell ref="A5:A10"/>
    <mergeCell ref="B5:B10"/>
    <mergeCell ref="C5:E8"/>
    <mergeCell ref="F5:H8"/>
    <mergeCell ref="C9:C10"/>
    <mergeCell ref="D9:D10"/>
    <mergeCell ref="E9:E10"/>
    <mergeCell ref="F9:F10"/>
    <mergeCell ref="G9:G10"/>
    <mergeCell ref="H9:H10"/>
    <mergeCell ref="I5:M8"/>
    <mergeCell ref="I9:I10"/>
    <mergeCell ref="J9:J10"/>
    <mergeCell ref="N5:X6"/>
    <mergeCell ref="N7:P8"/>
    <mergeCell ref="Q7:R8"/>
    <mergeCell ref="S7:T8"/>
    <mergeCell ref="U7:V8"/>
    <mergeCell ref="W7:X8"/>
    <mergeCell ref="K9:K10"/>
  </mergeCells>
  <printOptions/>
  <pageMargins left="0.5905511811023623" right="1.220472440944882" top="0.3937007874015748" bottom="0.2" header="0.2" footer="0.2"/>
  <pageSetup horizontalDpi="600" verticalDpi="600" orientation="portrait" paperSize="9" r:id="rId1"/>
  <colBreaks count="1" manualBreakCount="1">
    <brk id="1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SheetLayoutView="100" workbookViewId="0" topLeftCell="A1">
      <pane xSplit="1" ySplit="10" topLeftCell="G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2" sqref="K2:V2"/>
    </sheetView>
  </sheetViews>
  <sheetFormatPr defaultColWidth="9.00390625" defaultRowHeight="19.5" customHeight="1"/>
  <cols>
    <col min="1" max="1" width="20.25390625" style="4" customWidth="1"/>
    <col min="2" max="2" width="7.875" style="4" customWidth="1"/>
    <col min="3" max="21" width="6.00390625" style="4" customWidth="1"/>
    <col min="22" max="22" width="10.00390625" style="5" customWidth="1"/>
    <col min="23" max="16384" width="7.25390625" style="4" customWidth="1"/>
  </cols>
  <sheetData>
    <row r="1" spans="1:22" s="2" customFormat="1" ht="18" customHeight="1">
      <c r="A1" s="27" t="s">
        <v>155</v>
      </c>
      <c r="V1" s="28" t="s">
        <v>156</v>
      </c>
    </row>
    <row r="2" spans="1:22" s="3" customFormat="1" ht="19.5" customHeight="1">
      <c r="A2" s="142" t="s">
        <v>87</v>
      </c>
      <c r="B2" s="142"/>
      <c r="C2" s="142"/>
      <c r="D2" s="142"/>
      <c r="E2" s="142"/>
      <c r="F2" s="142"/>
      <c r="G2" s="142"/>
      <c r="H2" s="142"/>
      <c r="I2" s="142"/>
      <c r="J2" s="142"/>
      <c r="K2" s="119" t="s">
        <v>99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4:20" ht="17.25" customHeight="1">
      <c r="N3" s="146" t="s">
        <v>96</v>
      </c>
      <c r="O3" s="146"/>
      <c r="P3" s="146"/>
      <c r="Q3" s="146"/>
      <c r="R3" s="146"/>
      <c r="S3" s="146"/>
      <c r="T3" s="146"/>
    </row>
    <row r="4" spans="1:22" ht="13.5" customHeight="1" thickBot="1">
      <c r="A4" s="144" t="s">
        <v>84</v>
      </c>
      <c r="B4" s="145"/>
      <c r="C4" s="145"/>
      <c r="D4" s="145"/>
      <c r="E4" s="145"/>
      <c r="F4" s="145"/>
      <c r="G4" s="145"/>
      <c r="H4" s="145"/>
      <c r="I4" s="145"/>
      <c r="J4" s="145"/>
      <c r="K4" s="143" t="s">
        <v>149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s="46" customFormat="1" ht="18.75" customHeight="1">
      <c r="A5" s="98" t="s">
        <v>86</v>
      </c>
      <c r="B5" s="122" t="s">
        <v>76</v>
      </c>
      <c r="C5" s="125" t="s">
        <v>77</v>
      </c>
      <c r="D5" s="126"/>
      <c r="E5" s="127"/>
      <c r="F5" s="125" t="s">
        <v>52</v>
      </c>
      <c r="G5" s="134"/>
      <c r="H5" s="135"/>
      <c r="I5" s="148" t="s">
        <v>78</v>
      </c>
      <c r="J5" s="134"/>
      <c r="K5" s="134"/>
      <c r="L5" s="135"/>
      <c r="M5" s="125" t="s">
        <v>101</v>
      </c>
      <c r="N5" s="126"/>
      <c r="O5" s="126"/>
      <c r="P5" s="126"/>
      <c r="Q5" s="126"/>
      <c r="R5" s="126"/>
      <c r="S5" s="126"/>
      <c r="T5" s="126"/>
      <c r="U5" s="127"/>
      <c r="V5" s="97" t="s">
        <v>83</v>
      </c>
    </row>
    <row r="6" spans="1:22" s="47" customFormat="1" ht="18.75" customHeight="1">
      <c r="A6" s="101"/>
      <c r="B6" s="123"/>
      <c r="C6" s="128"/>
      <c r="D6" s="129"/>
      <c r="E6" s="130"/>
      <c r="F6" s="136"/>
      <c r="G6" s="137"/>
      <c r="H6" s="138"/>
      <c r="I6" s="136"/>
      <c r="J6" s="137"/>
      <c r="K6" s="137"/>
      <c r="L6" s="138"/>
      <c r="M6" s="131"/>
      <c r="N6" s="132"/>
      <c r="O6" s="132"/>
      <c r="P6" s="132"/>
      <c r="Q6" s="132"/>
      <c r="R6" s="132"/>
      <c r="S6" s="132"/>
      <c r="T6" s="132"/>
      <c r="U6" s="133"/>
      <c r="V6" s="100"/>
    </row>
    <row r="7" spans="1:22" s="46" customFormat="1" ht="18.75" customHeight="1">
      <c r="A7" s="101"/>
      <c r="B7" s="123"/>
      <c r="C7" s="128"/>
      <c r="D7" s="129"/>
      <c r="E7" s="130"/>
      <c r="F7" s="136"/>
      <c r="G7" s="137"/>
      <c r="H7" s="138"/>
      <c r="I7" s="136"/>
      <c r="J7" s="137"/>
      <c r="K7" s="137"/>
      <c r="L7" s="138"/>
      <c r="M7" s="93" t="s">
        <v>79</v>
      </c>
      <c r="N7" s="149"/>
      <c r="O7" s="150"/>
      <c r="P7" s="95" t="s">
        <v>80</v>
      </c>
      <c r="Q7" s="153"/>
      <c r="R7" s="95" t="s">
        <v>81</v>
      </c>
      <c r="S7" s="153"/>
      <c r="T7" s="93" t="s">
        <v>82</v>
      </c>
      <c r="U7" s="150"/>
      <c r="V7" s="100"/>
    </row>
    <row r="8" spans="1:22" s="46" customFormat="1" ht="18.75" customHeight="1">
      <c r="A8" s="101"/>
      <c r="B8" s="123"/>
      <c r="C8" s="131"/>
      <c r="D8" s="132"/>
      <c r="E8" s="133"/>
      <c r="F8" s="139"/>
      <c r="G8" s="140"/>
      <c r="H8" s="141"/>
      <c r="I8" s="139"/>
      <c r="J8" s="140"/>
      <c r="K8" s="140"/>
      <c r="L8" s="141"/>
      <c r="M8" s="151"/>
      <c r="N8" s="79"/>
      <c r="O8" s="152"/>
      <c r="P8" s="154"/>
      <c r="Q8" s="155"/>
      <c r="R8" s="154"/>
      <c r="S8" s="155"/>
      <c r="T8" s="151"/>
      <c r="U8" s="152"/>
      <c r="V8" s="100"/>
    </row>
    <row r="9" spans="1:22" s="46" customFormat="1" ht="18.75" customHeight="1">
      <c r="A9" s="101"/>
      <c r="B9" s="123"/>
      <c r="C9" s="64" t="s">
        <v>55</v>
      </c>
      <c r="D9" s="64" t="s">
        <v>56</v>
      </c>
      <c r="E9" s="64" t="s">
        <v>57</v>
      </c>
      <c r="F9" s="64" t="s">
        <v>55</v>
      </c>
      <c r="G9" s="64" t="s">
        <v>56</v>
      </c>
      <c r="H9" s="64" t="s">
        <v>57</v>
      </c>
      <c r="I9" s="64" t="s">
        <v>55</v>
      </c>
      <c r="J9" s="64" t="s">
        <v>58</v>
      </c>
      <c r="K9" s="91" t="s">
        <v>59</v>
      </c>
      <c r="L9" s="64" t="s">
        <v>60</v>
      </c>
      <c r="M9" s="64" t="s">
        <v>115</v>
      </c>
      <c r="N9" s="64" t="s">
        <v>56</v>
      </c>
      <c r="O9" s="64" t="s">
        <v>57</v>
      </c>
      <c r="P9" s="64" t="s">
        <v>56</v>
      </c>
      <c r="Q9" s="64" t="s">
        <v>57</v>
      </c>
      <c r="R9" s="64" t="s">
        <v>56</v>
      </c>
      <c r="S9" s="64" t="s">
        <v>57</v>
      </c>
      <c r="T9" s="64" t="s">
        <v>56</v>
      </c>
      <c r="U9" s="64" t="s">
        <v>57</v>
      </c>
      <c r="V9" s="100"/>
    </row>
    <row r="10" spans="1:22" s="46" customFormat="1" ht="18.75" customHeight="1">
      <c r="A10" s="104"/>
      <c r="B10" s="124"/>
      <c r="C10" s="65"/>
      <c r="D10" s="65"/>
      <c r="E10" s="65"/>
      <c r="F10" s="65"/>
      <c r="G10" s="65"/>
      <c r="H10" s="65"/>
      <c r="I10" s="65"/>
      <c r="J10" s="65"/>
      <c r="K10" s="92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103"/>
    </row>
    <row r="11" spans="1:22" ht="19.5" customHeight="1">
      <c r="A11" s="50" t="s">
        <v>111</v>
      </c>
      <c r="B11" s="35" t="s">
        <v>9</v>
      </c>
      <c r="C11" s="34">
        <f>SUM(D11:E11)</f>
        <v>0</v>
      </c>
      <c r="D11" s="35">
        <v>0</v>
      </c>
      <c r="E11" s="35">
        <v>0</v>
      </c>
      <c r="F11" s="34">
        <f>SUM(G11:H11)</f>
        <v>0</v>
      </c>
      <c r="G11" s="35">
        <v>0</v>
      </c>
      <c r="H11" s="35">
        <v>0</v>
      </c>
      <c r="I11" s="34">
        <f>SUM(J11:L11)</f>
        <v>36</v>
      </c>
      <c r="J11" s="35">
        <v>18</v>
      </c>
      <c r="K11" s="35">
        <v>13</v>
      </c>
      <c r="L11" s="35">
        <v>5</v>
      </c>
      <c r="M11" s="34">
        <f>SUM(N11:U11)/2</f>
        <v>1260</v>
      </c>
      <c r="N11" s="34">
        <f>SUM(P11,R11,T11)</f>
        <v>595</v>
      </c>
      <c r="O11" s="34">
        <f>SUM(Q11,S11,U11)</f>
        <v>665</v>
      </c>
      <c r="P11" s="35">
        <v>298</v>
      </c>
      <c r="Q11" s="35">
        <v>343</v>
      </c>
      <c r="R11" s="35">
        <v>246</v>
      </c>
      <c r="S11" s="35">
        <v>201</v>
      </c>
      <c r="T11" s="35">
        <v>51</v>
      </c>
      <c r="U11" s="35">
        <v>121</v>
      </c>
      <c r="V11" s="35">
        <v>111</v>
      </c>
    </row>
    <row r="12" spans="1:22" ht="19.5" customHeight="1">
      <c r="A12" s="50" t="s">
        <v>110</v>
      </c>
      <c r="B12" s="35" t="s">
        <v>10</v>
      </c>
      <c r="C12" s="34">
        <v>47</v>
      </c>
      <c r="D12" s="35">
        <v>29</v>
      </c>
      <c r="E12" s="35">
        <v>18</v>
      </c>
      <c r="F12" s="34">
        <v>17</v>
      </c>
      <c r="G12" s="35">
        <v>7</v>
      </c>
      <c r="H12" s="35">
        <v>10</v>
      </c>
      <c r="I12" s="34">
        <v>52</v>
      </c>
      <c r="J12" s="35">
        <v>21</v>
      </c>
      <c r="K12" s="35">
        <v>18</v>
      </c>
      <c r="L12" s="35">
        <v>13</v>
      </c>
      <c r="M12" s="34">
        <v>1755</v>
      </c>
      <c r="N12" s="34">
        <v>865</v>
      </c>
      <c r="O12" s="34">
        <v>890</v>
      </c>
      <c r="P12" s="35">
        <v>370</v>
      </c>
      <c r="Q12" s="35">
        <v>431</v>
      </c>
      <c r="R12" s="35">
        <v>261</v>
      </c>
      <c r="S12" s="35">
        <v>273</v>
      </c>
      <c r="T12" s="35">
        <v>234</v>
      </c>
      <c r="U12" s="35">
        <v>186</v>
      </c>
      <c r="V12" s="35">
        <v>168</v>
      </c>
    </row>
    <row r="13" spans="1:22" ht="19.5" customHeight="1">
      <c r="A13" s="50" t="s">
        <v>109</v>
      </c>
      <c r="B13" s="35" t="s">
        <v>10</v>
      </c>
      <c r="C13" s="34">
        <v>47</v>
      </c>
      <c r="D13" s="35">
        <v>29</v>
      </c>
      <c r="E13" s="35">
        <v>18</v>
      </c>
      <c r="F13" s="34">
        <v>15</v>
      </c>
      <c r="G13" s="35">
        <v>7</v>
      </c>
      <c r="H13" s="35">
        <v>8</v>
      </c>
      <c r="I13" s="34">
        <v>57</v>
      </c>
      <c r="J13" s="35">
        <v>22</v>
      </c>
      <c r="K13" s="35">
        <v>19</v>
      </c>
      <c r="L13" s="35">
        <v>16</v>
      </c>
      <c r="M13" s="34">
        <v>1988</v>
      </c>
      <c r="N13" s="34">
        <v>922</v>
      </c>
      <c r="O13" s="34">
        <v>1066</v>
      </c>
      <c r="P13" s="35">
        <v>388</v>
      </c>
      <c r="Q13" s="35">
        <v>472</v>
      </c>
      <c r="R13" s="35">
        <v>304</v>
      </c>
      <c r="S13" s="35">
        <v>360</v>
      </c>
      <c r="T13" s="35">
        <v>230</v>
      </c>
      <c r="U13" s="35">
        <v>234</v>
      </c>
      <c r="V13" s="35">
        <v>409</v>
      </c>
    </row>
    <row r="14" spans="1:22" ht="19.5" customHeight="1">
      <c r="A14" s="50" t="s">
        <v>108</v>
      </c>
      <c r="B14" s="35" t="s">
        <v>10</v>
      </c>
      <c r="C14" s="34">
        <v>48</v>
      </c>
      <c r="D14" s="35">
        <v>29</v>
      </c>
      <c r="E14" s="35">
        <v>19</v>
      </c>
      <c r="F14" s="34">
        <v>18</v>
      </c>
      <c r="G14" s="35">
        <v>7</v>
      </c>
      <c r="H14" s="35">
        <v>11</v>
      </c>
      <c r="I14" s="34">
        <v>68</v>
      </c>
      <c r="J14" s="35">
        <v>27</v>
      </c>
      <c r="K14" s="35">
        <v>22</v>
      </c>
      <c r="L14" s="35">
        <v>19</v>
      </c>
      <c r="M14" s="34">
        <v>2588</v>
      </c>
      <c r="N14" s="34">
        <v>1322</v>
      </c>
      <c r="O14" s="34">
        <v>1226</v>
      </c>
      <c r="P14" s="35">
        <v>658</v>
      </c>
      <c r="Q14" s="35">
        <v>507</v>
      </c>
      <c r="R14" s="35">
        <v>366</v>
      </c>
      <c r="S14" s="35">
        <v>419</v>
      </c>
      <c r="T14" s="35">
        <v>298</v>
      </c>
      <c r="U14" s="35">
        <v>340</v>
      </c>
      <c r="V14" s="35">
        <v>423</v>
      </c>
    </row>
    <row r="15" spans="1:22" ht="19.5" customHeight="1">
      <c r="A15" s="50" t="s">
        <v>113</v>
      </c>
      <c r="B15" s="35" t="s">
        <v>10</v>
      </c>
      <c r="C15" s="34">
        <v>46</v>
      </c>
      <c r="D15" s="35">
        <v>28</v>
      </c>
      <c r="E15" s="35">
        <v>18</v>
      </c>
      <c r="F15" s="34">
        <v>17</v>
      </c>
      <c r="G15" s="35">
        <v>9</v>
      </c>
      <c r="H15" s="35">
        <v>8</v>
      </c>
      <c r="I15" s="34">
        <v>77</v>
      </c>
      <c r="J15" s="35">
        <v>28</v>
      </c>
      <c r="K15" s="35">
        <v>27</v>
      </c>
      <c r="L15" s="35">
        <v>22</v>
      </c>
      <c r="M15" s="34">
        <v>3057</v>
      </c>
      <c r="N15" s="34">
        <v>1567</v>
      </c>
      <c r="O15" s="34">
        <v>1490</v>
      </c>
      <c r="P15" s="35">
        <v>643</v>
      </c>
      <c r="Q15" s="35">
        <v>625</v>
      </c>
      <c r="R15" s="35">
        <v>587</v>
      </c>
      <c r="S15" s="35">
        <v>469</v>
      </c>
      <c r="T15" s="35">
        <v>337</v>
      </c>
      <c r="U15" s="35">
        <v>396</v>
      </c>
      <c r="V15" s="35">
        <v>594</v>
      </c>
    </row>
    <row r="16" spans="1:22" ht="19.5" customHeight="1">
      <c r="A16" s="50" t="s">
        <v>106</v>
      </c>
      <c r="B16" s="35" t="s">
        <v>10</v>
      </c>
      <c r="C16" s="34">
        <v>46</v>
      </c>
      <c r="D16" s="35">
        <v>28</v>
      </c>
      <c r="E16" s="35">
        <v>18</v>
      </c>
      <c r="F16" s="34">
        <v>18</v>
      </c>
      <c r="G16" s="35">
        <v>8</v>
      </c>
      <c r="H16" s="35">
        <v>10</v>
      </c>
      <c r="I16" s="34">
        <v>83</v>
      </c>
      <c r="J16" s="35">
        <v>28</v>
      </c>
      <c r="K16" s="35">
        <v>28</v>
      </c>
      <c r="L16" s="35">
        <v>27</v>
      </c>
      <c r="M16" s="34">
        <v>3312</v>
      </c>
      <c r="N16" s="34">
        <v>1699</v>
      </c>
      <c r="O16" s="34">
        <v>1613</v>
      </c>
      <c r="P16" s="35">
        <v>598</v>
      </c>
      <c r="Q16" s="35">
        <v>607</v>
      </c>
      <c r="R16" s="35">
        <v>559</v>
      </c>
      <c r="S16" s="35">
        <v>569</v>
      </c>
      <c r="T16" s="35">
        <v>542</v>
      </c>
      <c r="U16" s="35">
        <v>437</v>
      </c>
      <c r="V16" s="35">
        <v>707</v>
      </c>
    </row>
    <row r="17" spans="1:22" ht="19.5" customHeight="1">
      <c r="A17" s="50" t="s">
        <v>120</v>
      </c>
      <c r="B17" s="35" t="s">
        <v>10</v>
      </c>
      <c r="C17" s="34">
        <v>47</v>
      </c>
      <c r="D17" s="35">
        <v>28</v>
      </c>
      <c r="E17" s="35">
        <v>19</v>
      </c>
      <c r="F17" s="34">
        <v>18</v>
      </c>
      <c r="G17" s="35">
        <v>9</v>
      </c>
      <c r="H17" s="35">
        <v>9</v>
      </c>
      <c r="I17" s="34">
        <v>85</v>
      </c>
      <c r="J17" s="35">
        <v>29</v>
      </c>
      <c r="K17" s="35">
        <v>28</v>
      </c>
      <c r="L17" s="35">
        <v>28</v>
      </c>
      <c r="M17" s="34">
        <v>3394</v>
      </c>
      <c r="N17" s="34">
        <v>1668</v>
      </c>
      <c r="O17" s="34">
        <v>1726</v>
      </c>
      <c r="P17" s="35">
        <v>602</v>
      </c>
      <c r="Q17" s="35">
        <v>626</v>
      </c>
      <c r="R17" s="35">
        <v>546</v>
      </c>
      <c r="S17" s="35">
        <v>565</v>
      </c>
      <c r="T17" s="35">
        <v>520</v>
      </c>
      <c r="U17" s="35">
        <v>535</v>
      </c>
      <c r="V17" s="35">
        <v>938</v>
      </c>
    </row>
    <row r="18" spans="1:22" ht="19.5" customHeight="1">
      <c r="A18" s="50" t="s">
        <v>119</v>
      </c>
      <c r="B18" s="35" t="s">
        <v>127</v>
      </c>
      <c r="C18" s="34">
        <v>44</v>
      </c>
      <c r="D18" s="35">
        <v>28</v>
      </c>
      <c r="E18" s="35">
        <v>16</v>
      </c>
      <c r="F18" s="34">
        <v>18</v>
      </c>
      <c r="G18" s="35">
        <v>8</v>
      </c>
      <c r="H18" s="35">
        <v>10</v>
      </c>
      <c r="I18" s="34">
        <v>85</v>
      </c>
      <c r="J18" s="35">
        <v>29</v>
      </c>
      <c r="K18" s="35">
        <v>28</v>
      </c>
      <c r="L18" s="35">
        <v>28</v>
      </c>
      <c r="M18" s="34">
        <v>3449</v>
      </c>
      <c r="N18" s="34">
        <v>1712</v>
      </c>
      <c r="O18" s="34">
        <v>1737</v>
      </c>
      <c r="P18" s="35">
        <v>647</v>
      </c>
      <c r="Q18" s="35">
        <v>615</v>
      </c>
      <c r="R18" s="35">
        <v>549</v>
      </c>
      <c r="S18" s="35">
        <v>580</v>
      </c>
      <c r="T18" s="35">
        <v>516</v>
      </c>
      <c r="U18" s="35">
        <v>542</v>
      </c>
      <c r="V18" s="35">
        <v>1039</v>
      </c>
    </row>
    <row r="19" spans="1:22" ht="19.5" customHeight="1">
      <c r="A19" s="50" t="s">
        <v>124</v>
      </c>
      <c r="B19" s="35" t="s">
        <v>127</v>
      </c>
      <c r="C19" s="34">
        <v>44</v>
      </c>
      <c r="D19" s="35">
        <v>24</v>
      </c>
      <c r="E19" s="35">
        <v>20</v>
      </c>
      <c r="F19" s="34">
        <v>17</v>
      </c>
      <c r="G19" s="35">
        <v>7</v>
      </c>
      <c r="H19" s="35">
        <v>10</v>
      </c>
      <c r="I19" s="34">
        <v>84</v>
      </c>
      <c r="J19" s="35">
        <v>28</v>
      </c>
      <c r="K19" s="35">
        <v>28</v>
      </c>
      <c r="L19" s="35">
        <v>28</v>
      </c>
      <c r="M19" s="34">
        <v>3646</v>
      </c>
      <c r="N19" s="34">
        <v>1787</v>
      </c>
      <c r="O19" s="34">
        <v>1859</v>
      </c>
      <c r="P19" s="35">
        <v>638</v>
      </c>
      <c r="Q19" s="35">
        <v>698</v>
      </c>
      <c r="R19" s="35">
        <v>595</v>
      </c>
      <c r="S19" s="35">
        <v>595</v>
      </c>
      <c r="T19" s="35">
        <v>554</v>
      </c>
      <c r="U19" s="35">
        <v>566</v>
      </c>
      <c r="V19" s="35">
        <v>1029</v>
      </c>
    </row>
    <row r="20" spans="1:22" ht="19.5" customHeight="1">
      <c r="A20" s="50" t="s">
        <v>139</v>
      </c>
      <c r="B20" s="35" t="s">
        <v>145</v>
      </c>
      <c r="C20" s="34">
        <v>57</v>
      </c>
      <c r="D20" s="35">
        <v>29</v>
      </c>
      <c r="E20" s="35">
        <v>28</v>
      </c>
      <c r="F20" s="34">
        <v>25</v>
      </c>
      <c r="G20" s="35">
        <v>10</v>
      </c>
      <c r="H20" s="35">
        <v>15</v>
      </c>
      <c r="I20" s="34">
        <v>84</v>
      </c>
      <c r="J20" s="35">
        <v>28</v>
      </c>
      <c r="K20" s="35">
        <v>28</v>
      </c>
      <c r="L20" s="35">
        <v>28</v>
      </c>
      <c r="M20" s="34">
        <v>3598</v>
      </c>
      <c r="N20" s="34">
        <v>1744</v>
      </c>
      <c r="O20" s="34">
        <v>1854</v>
      </c>
      <c r="P20" s="35">
        <v>631</v>
      </c>
      <c r="Q20" s="35">
        <v>651</v>
      </c>
      <c r="R20" s="35">
        <v>552</v>
      </c>
      <c r="S20" s="35">
        <v>638</v>
      </c>
      <c r="T20" s="35">
        <v>561</v>
      </c>
      <c r="U20" s="35">
        <v>565</v>
      </c>
      <c r="V20" s="35">
        <v>1082</v>
      </c>
    </row>
    <row r="21" spans="1:22" ht="6" customHeight="1">
      <c r="A21" s="48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9.5" customHeight="1">
      <c r="A22" s="50" t="s">
        <v>142</v>
      </c>
      <c r="B22" s="35" t="s">
        <v>141</v>
      </c>
      <c r="C22" s="34">
        <f>SUM(C24:C32,D22,E22)/2</f>
        <v>59</v>
      </c>
      <c r="D22" s="35">
        <f>SUM(D24:D28)</f>
        <v>29</v>
      </c>
      <c r="E22" s="35">
        <f>SUM(E24:E28)</f>
        <v>30</v>
      </c>
      <c r="F22" s="34">
        <f>SUM(F24:F32,G22,H22)/2</f>
        <v>25</v>
      </c>
      <c r="G22" s="35">
        <f>SUM(G24:G28)</f>
        <v>9</v>
      </c>
      <c r="H22" s="35">
        <f>SUM(H24:H28)</f>
        <v>16</v>
      </c>
      <c r="I22" s="34">
        <f>SUM(I24:I32,J22,K22,L22)/2</f>
        <v>89</v>
      </c>
      <c r="J22" s="35">
        <f>SUM(J24:J28)</f>
        <v>30</v>
      </c>
      <c r="K22" s="35">
        <f>SUM(K24:K28)</f>
        <v>30</v>
      </c>
      <c r="L22" s="35">
        <f>SUM(L24:L28)</f>
        <v>29</v>
      </c>
      <c r="M22" s="34">
        <f>SUM(M24:M32,N22:U22)/3</f>
        <v>3555</v>
      </c>
      <c r="N22" s="34">
        <f>SUM(N24:N32,P22,R22,T22)/2</f>
        <v>1730</v>
      </c>
      <c r="O22" s="34">
        <f>SUM(O24:O32,Q22,S22,U22)/2</f>
        <v>1825</v>
      </c>
      <c r="P22" s="35">
        <f>SUM(P24:P28)</f>
        <v>657</v>
      </c>
      <c r="Q22" s="35">
        <f aca="true" t="shared" si="0" ref="Q22:V22">SUM(Q24:Q28)</f>
        <v>626</v>
      </c>
      <c r="R22" s="35">
        <f t="shared" si="0"/>
        <v>554</v>
      </c>
      <c r="S22" s="35">
        <f t="shared" si="0"/>
        <v>596</v>
      </c>
      <c r="T22" s="35">
        <f t="shared" si="0"/>
        <v>519</v>
      </c>
      <c r="U22" s="35">
        <f t="shared" si="0"/>
        <v>603</v>
      </c>
      <c r="V22" s="35">
        <f t="shared" si="0"/>
        <v>1093</v>
      </c>
    </row>
    <row r="23" spans="1:22" ht="6" customHeight="1">
      <c r="A23" s="49"/>
      <c r="B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ht="30" customHeight="1">
      <c r="A24" s="21" t="s">
        <v>75</v>
      </c>
      <c r="B24" s="35" t="s">
        <v>8</v>
      </c>
      <c r="C24" s="34">
        <f>SUM(D24:E24)</f>
        <v>0</v>
      </c>
      <c r="D24" s="35">
        <v>0</v>
      </c>
      <c r="E24" s="35">
        <v>0</v>
      </c>
      <c r="F24" s="34">
        <f>SUM(G24:H24)</f>
        <v>0</v>
      </c>
      <c r="G24" s="35">
        <v>0</v>
      </c>
      <c r="H24" s="35">
        <v>0</v>
      </c>
      <c r="I24" s="34">
        <f>SUM(J24:L24)</f>
        <v>18</v>
      </c>
      <c r="J24" s="35">
        <v>6</v>
      </c>
      <c r="K24" s="35">
        <v>6</v>
      </c>
      <c r="L24" s="35">
        <v>6</v>
      </c>
      <c r="M24" s="34">
        <f>SUM(N24:U24)/2</f>
        <v>952</v>
      </c>
      <c r="N24" s="34">
        <f aca="true" t="shared" si="1" ref="N24:O26">SUM(P24,R24,T24)</f>
        <v>285</v>
      </c>
      <c r="O24" s="34">
        <f t="shared" si="1"/>
        <v>667</v>
      </c>
      <c r="P24" s="35">
        <v>112</v>
      </c>
      <c r="Q24" s="35">
        <v>237</v>
      </c>
      <c r="R24" s="35">
        <v>94</v>
      </c>
      <c r="S24" s="35">
        <v>198</v>
      </c>
      <c r="T24" s="35">
        <v>79</v>
      </c>
      <c r="U24" s="35">
        <v>232</v>
      </c>
      <c r="V24" s="35">
        <v>271</v>
      </c>
    </row>
    <row r="25" spans="1:22" ht="30" customHeight="1">
      <c r="A25" s="45" t="s">
        <v>72</v>
      </c>
      <c r="B25" s="35" t="s">
        <v>8</v>
      </c>
      <c r="C25" s="34">
        <f>SUM(D25:E25)</f>
        <v>0</v>
      </c>
      <c r="D25" s="35">
        <v>0</v>
      </c>
      <c r="E25" s="35">
        <v>0</v>
      </c>
      <c r="F25" s="34">
        <f>SUM(G25:H25)</f>
        <v>0</v>
      </c>
      <c r="G25" s="35">
        <v>0</v>
      </c>
      <c r="H25" s="35">
        <v>0</v>
      </c>
      <c r="I25" s="34">
        <f>SUM(J25:L25)</f>
        <v>42</v>
      </c>
      <c r="J25" s="35">
        <v>14</v>
      </c>
      <c r="K25" s="35">
        <v>14</v>
      </c>
      <c r="L25" s="35">
        <v>14</v>
      </c>
      <c r="M25" s="34">
        <f>SUM(N25:U25)/2</f>
        <v>1939</v>
      </c>
      <c r="N25" s="34">
        <f t="shared" si="1"/>
        <v>1096</v>
      </c>
      <c r="O25" s="34">
        <f t="shared" si="1"/>
        <v>843</v>
      </c>
      <c r="P25" s="35">
        <v>421</v>
      </c>
      <c r="Q25" s="35">
        <v>285</v>
      </c>
      <c r="R25" s="35">
        <v>359</v>
      </c>
      <c r="S25" s="35">
        <v>297</v>
      </c>
      <c r="T25" s="35">
        <v>316</v>
      </c>
      <c r="U25" s="35">
        <v>261</v>
      </c>
      <c r="V25" s="35">
        <v>620</v>
      </c>
    </row>
    <row r="26" spans="1:22" ht="36" customHeight="1">
      <c r="A26" s="21" t="s">
        <v>73</v>
      </c>
      <c r="B26" s="35" t="s">
        <v>8</v>
      </c>
      <c r="C26" s="34">
        <f>SUM(D26:E26)</f>
        <v>0</v>
      </c>
      <c r="D26" s="35">
        <v>0</v>
      </c>
      <c r="E26" s="35">
        <v>0</v>
      </c>
      <c r="F26" s="34">
        <f>SUM(G26:H26)</f>
        <v>0</v>
      </c>
      <c r="G26" s="35">
        <v>0</v>
      </c>
      <c r="H26" s="35">
        <v>0</v>
      </c>
      <c r="I26" s="34">
        <f>SUM(J26:L26)</f>
        <v>12</v>
      </c>
      <c r="J26" s="35">
        <v>4</v>
      </c>
      <c r="K26" s="35">
        <v>4</v>
      </c>
      <c r="L26" s="35">
        <v>4</v>
      </c>
      <c r="M26" s="34">
        <f>SUM(N26:U26)/2</f>
        <v>274</v>
      </c>
      <c r="N26" s="34">
        <f t="shared" si="1"/>
        <v>147</v>
      </c>
      <c r="O26" s="34">
        <f t="shared" si="1"/>
        <v>127</v>
      </c>
      <c r="P26" s="35">
        <v>52</v>
      </c>
      <c r="Q26" s="35">
        <v>46</v>
      </c>
      <c r="R26" s="35">
        <v>43</v>
      </c>
      <c r="S26" s="35">
        <v>39</v>
      </c>
      <c r="T26" s="35">
        <v>52</v>
      </c>
      <c r="U26" s="35">
        <v>42</v>
      </c>
      <c r="V26" s="35">
        <v>71</v>
      </c>
    </row>
    <row r="27" spans="1:22" ht="51" customHeight="1">
      <c r="A27" s="21" t="s">
        <v>123</v>
      </c>
      <c r="B27" s="35">
        <v>1</v>
      </c>
      <c r="C27" s="34">
        <f>SUM(D27:E27)</f>
        <v>49</v>
      </c>
      <c r="D27" s="35">
        <v>24</v>
      </c>
      <c r="E27" s="35">
        <v>25</v>
      </c>
      <c r="F27" s="34">
        <f>SUM(G27:H27)</f>
        <v>17</v>
      </c>
      <c r="G27" s="35">
        <v>7</v>
      </c>
      <c r="H27" s="35">
        <v>10</v>
      </c>
      <c r="I27" s="34">
        <v>15</v>
      </c>
      <c r="J27" s="35">
        <v>5</v>
      </c>
      <c r="K27" s="35">
        <v>5</v>
      </c>
      <c r="L27" s="35">
        <v>5</v>
      </c>
      <c r="M27" s="34">
        <f>SUM(N27:U27)/2</f>
        <v>379</v>
      </c>
      <c r="N27" s="34">
        <f>SUM(P27,R27,T27)</f>
        <v>202</v>
      </c>
      <c r="O27" s="34">
        <f>SUM(Q27,S27,U27)</f>
        <v>177</v>
      </c>
      <c r="P27" s="35">
        <v>72</v>
      </c>
      <c r="Q27" s="35">
        <v>51</v>
      </c>
      <c r="R27" s="35">
        <v>58</v>
      </c>
      <c r="S27" s="35">
        <v>58</v>
      </c>
      <c r="T27" s="35">
        <v>72</v>
      </c>
      <c r="U27" s="35">
        <v>68</v>
      </c>
      <c r="V27" s="35">
        <v>131</v>
      </c>
    </row>
    <row r="28" spans="1:22" ht="35.25" customHeight="1">
      <c r="A28" s="21" t="s">
        <v>140</v>
      </c>
      <c r="B28" s="34">
        <v>1</v>
      </c>
      <c r="C28" s="34">
        <f>SUM(D28:E28)</f>
        <v>10</v>
      </c>
      <c r="D28" s="34">
        <v>5</v>
      </c>
      <c r="E28" s="34">
        <v>5</v>
      </c>
      <c r="F28" s="34">
        <f>SUM(G28:H28)</f>
        <v>8</v>
      </c>
      <c r="G28" s="34">
        <v>2</v>
      </c>
      <c r="H28" s="34">
        <v>6</v>
      </c>
      <c r="I28" s="34">
        <f>SUM(J28:L28)</f>
        <v>2</v>
      </c>
      <c r="J28" s="35">
        <v>1</v>
      </c>
      <c r="K28" s="35">
        <v>1</v>
      </c>
      <c r="L28" s="35">
        <v>0</v>
      </c>
      <c r="M28" s="34">
        <f>SUM(N28:U28)/2</f>
        <v>11</v>
      </c>
      <c r="N28" s="34">
        <f>SUM(R28,P28,T28)</f>
        <v>0</v>
      </c>
      <c r="O28" s="34">
        <f>SUM(S28,Q28,U28)</f>
        <v>11</v>
      </c>
      <c r="P28" s="35">
        <v>0</v>
      </c>
      <c r="Q28" s="35">
        <v>7</v>
      </c>
      <c r="R28" s="35">
        <v>0</v>
      </c>
      <c r="S28" s="35">
        <v>4</v>
      </c>
      <c r="T28" s="35">
        <v>0</v>
      </c>
      <c r="U28" s="35">
        <v>0</v>
      </c>
      <c r="V28" s="35">
        <v>0</v>
      </c>
    </row>
    <row r="29" spans="1:22" ht="19.5" customHeight="1">
      <c r="A29" s="19"/>
      <c r="B29" s="32"/>
      <c r="C29" s="1"/>
      <c r="D29" s="26"/>
      <c r="E29" s="26"/>
      <c r="F29" s="1"/>
      <c r="G29" s="26"/>
      <c r="H29" s="26"/>
      <c r="I29" s="1"/>
      <c r="J29" s="26"/>
      <c r="K29" s="26"/>
      <c r="L29" s="26"/>
      <c r="M29" s="1"/>
      <c r="N29" s="1"/>
      <c r="O29" s="1"/>
      <c r="P29" s="26"/>
      <c r="Q29" s="26"/>
      <c r="R29" s="26"/>
      <c r="S29" s="26"/>
      <c r="T29" s="26"/>
      <c r="U29" s="26"/>
      <c r="V29" s="26"/>
    </row>
    <row r="30" spans="1:22" ht="22.5" customHeight="1">
      <c r="A30" s="6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6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9.5" customHeight="1" hidden="1">
      <c r="A32" s="6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8.75" customHeight="1" thickBot="1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s="2" customFormat="1" ht="13.5" customHeight="1">
      <c r="A34" s="11" t="s">
        <v>6</v>
      </c>
      <c r="K34" s="121" t="s">
        <v>116</v>
      </c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</row>
    <row r="35" spans="1:22" s="2" customFormat="1" ht="13.5" customHeight="1">
      <c r="A35" s="11" t="s">
        <v>130</v>
      </c>
      <c r="V35" s="1"/>
    </row>
    <row r="36" spans="1:22" s="2" customFormat="1" ht="34.5" customHeight="1">
      <c r="A36" s="147" t="s">
        <v>131</v>
      </c>
      <c r="B36" s="147"/>
      <c r="C36" s="147"/>
      <c r="D36" s="147"/>
      <c r="E36" s="147"/>
      <c r="F36" s="147"/>
      <c r="G36" s="147"/>
      <c r="H36" s="147"/>
      <c r="I36" s="147"/>
      <c r="J36" s="147"/>
      <c r="V36" s="1"/>
    </row>
    <row r="37" spans="1:10" ht="19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</row>
  </sheetData>
  <mergeCells count="37">
    <mergeCell ref="A36:J36"/>
    <mergeCell ref="V5:V10"/>
    <mergeCell ref="M5:U6"/>
    <mergeCell ref="I5:L8"/>
    <mergeCell ref="U9:U10"/>
    <mergeCell ref="M7:O8"/>
    <mergeCell ref="P9:P10"/>
    <mergeCell ref="P7:Q8"/>
    <mergeCell ref="R7:S8"/>
    <mergeCell ref="T7:U8"/>
    <mergeCell ref="Q9:Q10"/>
    <mergeCell ref="A2:J2"/>
    <mergeCell ref="K2:V2"/>
    <mergeCell ref="K4:V4"/>
    <mergeCell ref="A4:J4"/>
    <mergeCell ref="N3:T3"/>
    <mergeCell ref="R9:R10"/>
    <mergeCell ref="S9:S10"/>
    <mergeCell ref="T9:T10"/>
    <mergeCell ref="L9:L10"/>
    <mergeCell ref="M9:M10"/>
    <mergeCell ref="N9:N10"/>
    <mergeCell ref="O9:O10"/>
    <mergeCell ref="H9:H10"/>
    <mergeCell ref="I9:I10"/>
    <mergeCell ref="J9:J10"/>
    <mergeCell ref="K9:K10"/>
    <mergeCell ref="K34:V34"/>
    <mergeCell ref="A5:A10"/>
    <mergeCell ref="B5:B10"/>
    <mergeCell ref="C5:E8"/>
    <mergeCell ref="F5:H8"/>
    <mergeCell ref="C9:C10"/>
    <mergeCell ref="D9:D10"/>
    <mergeCell ref="E9:E10"/>
    <mergeCell ref="F9:F10"/>
    <mergeCell ref="G9:G10"/>
  </mergeCells>
  <printOptions/>
  <pageMargins left="0.5905511811023623" right="1.299212598425197" top="0.4" bottom="0.2" header="0.2" footer="0.2"/>
  <pageSetup horizontalDpi="600" verticalDpi="600" orientation="portrait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3"/>
  <sheetViews>
    <sheetView workbookViewId="0" topLeftCell="A1">
      <selection activeCell="E19" sqref="E19"/>
    </sheetView>
  </sheetViews>
  <sheetFormatPr defaultColWidth="9.00390625" defaultRowHeight="15.75"/>
  <cols>
    <col min="1" max="1" width="22.875" style="0" bestFit="1" customWidth="1"/>
  </cols>
  <sheetData>
    <row r="1" spans="1:25" s="16" customFormat="1" ht="45" customHeight="1">
      <c r="A1" s="21" t="s">
        <v>36</v>
      </c>
      <c r="B1" s="35" t="s">
        <v>3</v>
      </c>
      <c r="C1" s="34">
        <f>SUM(D1:E1)</f>
        <v>0</v>
      </c>
      <c r="D1" s="34">
        <v>0</v>
      </c>
      <c r="E1" s="34">
        <v>0</v>
      </c>
      <c r="F1" s="34">
        <f>SUM(G1:H1)</f>
        <v>0</v>
      </c>
      <c r="G1" s="34">
        <v>0</v>
      </c>
      <c r="H1" s="34">
        <v>0</v>
      </c>
      <c r="I1" s="34">
        <f>SUM(J1:M1)</f>
        <v>0</v>
      </c>
      <c r="J1" s="34">
        <v>0</v>
      </c>
      <c r="K1" s="34">
        <v>0</v>
      </c>
      <c r="L1" s="34">
        <v>0</v>
      </c>
      <c r="M1" s="34">
        <v>0</v>
      </c>
      <c r="N1" s="34">
        <f>SUM(O1:X1)/2</f>
        <v>0</v>
      </c>
      <c r="O1" s="34">
        <f>SUM(Q1,S1,U1,W1)</f>
        <v>0</v>
      </c>
      <c r="P1" s="34">
        <f>SUM(R1,T1,V1,X1)</f>
        <v>0</v>
      </c>
      <c r="Q1" s="34">
        <v>0</v>
      </c>
      <c r="R1" s="34">
        <v>0</v>
      </c>
      <c r="S1" s="34">
        <v>0</v>
      </c>
      <c r="T1" s="34">
        <v>0</v>
      </c>
      <c r="U1" s="34">
        <v>0</v>
      </c>
      <c r="V1" s="34">
        <v>0</v>
      </c>
      <c r="W1" s="34">
        <v>0</v>
      </c>
      <c r="X1" s="34">
        <v>0</v>
      </c>
      <c r="Y1" s="34">
        <v>0</v>
      </c>
    </row>
    <row r="2" spans="1:22" s="4" customFormat="1" ht="36" customHeight="1">
      <c r="A2" s="21" t="s">
        <v>74</v>
      </c>
      <c r="B2" s="35" t="s">
        <v>8</v>
      </c>
      <c r="C2" s="34">
        <f>SUM(D2:E2)</f>
        <v>0</v>
      </c>
      <c r="D2" s="35">
        <v>0</v>
      </c>
      <c r="E2" s="35">
        <v>0</v>
      </c>
      <c r="F2" s="34">
        <f>SUM(G2:H2)</f>
        <v>0</v>
      </c>
      <c r="G2" s="35">
        <v>0</v>
      </c>
      <c r="H2" s="35">
        <v>0</v>
      </c>
      <c r="I2" s="34">
        <f>SUM(J2:L2)</f>
        <v>0</v>
      </c>
      <c r="J2" s="35">
        <v>0</v>
      </c>
      <c r="K2" s="35">
        <v>0</v>
      </c>
      <c r="L2" s="35">
        <v>0</v>
      </c>
      <c r="M2" s="34">
        <f>SUM(N2:U2)/2</f>
        <v>0</v>
      </c>
      <c r="N2" s="34">
        <f>SUM(P2,R2,T2)</f>
        <v>0</v>
      </c>
      <c r="O2" s="34">
        <f>SUM(Q2,S2,U2)</f>
        <v>0</v>
      </c>
      <c r="P2" s="35">
        <v>0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</row>
    <row r="3" spans="1:25" s="39" customFormat="1" ht="24">
      <c r="A3" s="45" t="s">
        <v>34</v>
      </c>
      <c r="B3" s="37" t="s">
        <v>3</v>
      </c>
      <c r="C3" s="38">
        <f>SUM(D3:E3)</f>
        <v>0</v>
      </c>
      <c r="D3" s="38">
        <v>0</v>
      </c>
      <c r="E3" s="38">
        <v>0</v>
      </c>
      <c r="F3" s="38">
        <f>SUM(G3:H3)</f>
        <v>0</v>
      </c>
      <c r="G3" s="38">
        <v>0</v>
      </c>
      <c r="H3" s="38">
        <v>0</v>
      </c>
      <c r="I3" s="38">
        <f>SUM(J3:M3)</f>
        <v>0</v>
      </c>
      <c r="J3" s="38">
        <v>0</v>
      </c>
      <c r="K3" s="38">
        <v>0</v>
      </c>
      <c r="L3" s="38">
        <v>0</v>
      </c>
      <c r="M3" s="37" t="s">
        <v>1</v>
      </c>
      <c r="N3" s="38">
        <f>SUM(O3:X3)/2</f>
        <v>0</v>
      </c>
      <c r="O3" s="38">
        <f>SUM(Q3,S3,U3,W3)</f>
        <v>0</v>
      </c>
      <c r="P3" s="38">
        <f>SUM(R3,T3,V3,X3)</f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9.00390625" defaultRowHeight="15.75"/>
  <sheetData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 Ming-Der.</dc:creator>
  <cp:keywords/>
  <dc:description/>
  <cp:lastModifiedBy>SkyUN.Org</cp:lastModifiedBy>
  <cp:lastPrinted>2012-11-07T01:43:50Z</cp:lastPrinted>
  <dcterms:created xsi:type="dcterms:W3CDTF">2000-09-07T06:26:50Z</dcterms:created>
  <dcterms:modified xsi:type="dcterms:W3CDTF">2012-11-07T02:00:20Z</dcterms:modified>
  <cp:category/>
  <cp:version/>
  <cp:contentType/>
  <cp:contentStatus/>
</cp:coreProperties>
</file>