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6780" windowHeight="4305" tabRatio="602" activeTab="0"/>
  </bookViews>
  <sheets>
    <sheet name="14-3非消費支出" sheetId="1" r:id="rId1"/>
  </sheets>
  <definedNames>
    <definedName name="_xlnm.Print_Area" localSheetId="0">'14-3非消費支出'!$A$1:$I$65</definedName>
  </definedNames>
  <calcPr fullCalcOnLoad="1"/>
</workbook>
</file>

<file path=xl/sharedStrings.xml><?xml version="1.0" encoding="utf-8"?>
<sst xmlns="http://schemas.openxmlformats.org/spreadsheetml/2006/main" count="88" uniqueCount="48">
  <si>
    <r>
      <t>Table 14 - 3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Average Family Non-consumption Expenditures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</si>
  <si>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NT$</t>
    </r>
  </si>
  <si>
    <t>表１４－３、平均每戶家庭非消費性支出</t>
  </si>
  <si>
    <t>資料來源：行政院主計處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</si>
  <si>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Directorate-General of Budget , Accounting and Statistics, Executive Yuan.  </t>
    </r>
  </si>
  <si>
    <t>單位：新臺幣元</t>
  </si>
  <si>
    <t>可支配所得</t>
  </si>
  <si>
    <t>折舊</t>
  </si>
  <si>
    <r>
      <t xml:space="preserve">利息支出
</t>
    </r>
    <r>
      <rPr>
        <sz val="9"/>
        <rFont val="Times New Roman"/>
        <family val="1"/>
      </rPr>
      <t xml:space="preserve">
Interest
</t>
    </r>
  </si>
  <si>
    <t xml:space="preserve">Per Household </t>
  </si>
  <si>
    <r>
      <t>合　計</t>
    </r>
    <r>
      <rPr>
        <sz val="9"/>
        <rFont val="Times New Roman"/>
        <family val="1"/>
      </rPr>
      <t xml:space="preserve"> Total</t>
    </r>
  </si>
  <si>
    <r>
      <t>八十九年</t>
    </r>
    <r>
      <rPr>
        <sz val="9"/>
        <rFont val="Times New Roman"/>
        <family val="1"/>
      </rPr>
      <t xml:space="preserve"> 2000</t>
    </r>
  </si>
  <si>
    <r>
      <t>九　十年</t>
    </r>
    <r>
      <rPr>
        <sz val="9"/>
        <rFont val="Times New Roman"/>
        <family val="1"/>
      </rPr>
      <t xml:space="preserve"> 2001</t>
    </r>
  </si>
  <si>
    <r>
      <t>儲蓄公式：</t>
    </r>
    <r>
      <rPr>
        <sz val="9"/>
        <rFont val="Times New Roman"/>
        <family val="1"/>
      </rPr>
      <t>(1)</t>
    </r>
    <r>
      <rPr>
        <sz val="9"/>
        <rFont val="華康中黑體"/>
        <family val="3"/>
      </rPr>
      <t>經常收入總計</t>
    </r>
    <r>
      <rPr>
        <sz val="9"/>
        <rFont val="Times New Roman"/>
        <family val="1"/>
      </rPr>
      <t>(500)</t>
    </r>
    <r>
      <rPr>
        <sz val="9"/>
        <rFont val="華康中黑體"/>
        <family val="3"/>
      </rPr>
      <t>－折舊</t>
    </r>
    <r>
      <rPr>
        <sz val="9"/>
        <rFont val="Times New Roman"/>
        <family val="1"/>
      </rPr>
      <t>(762</t>
    </r>
    <r>
      <rPr>
        <sz val="9"/>
        <rFont val="華康中黑體"/>
        <family val="3"/>
      </rPr>
      <t>－</t>
    </r>
    <r>
      <rPr>
        <sz val="9"/>
        <rFont val="Times New Roman"/>
        <family val="1"/>
      </rPr>
      <t>390)</t>
    </r>
    <r>
      <rPr>
        <sz val="9"/>
        <rFont val="華康中黑體"/>
        <family val="3"/>
      </rPr>
      <t>－非消支出</t>
    </r>
    <r>
      <rPr>
        <sz val="9"/>
        <rFont val="Times New Roman"/>
        <family val="1"/>
      </rPr>
      <t>(600)</t>
    </r>
    <r>
      <rPr>
        <sz val="9"/>
        <rFont val="華康中黑體"/>
        <family val="3"/>
      </rPr>
      <t>＝可支配所得</t>
    </r>
  </si>
  <si>
    <r>
      <t>　　　　　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２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可支配所得－消費支出</t>
    </r>
    <r>
      <rPr>
        <sz val="9"/>
        <rFont val="Times New Roman"/>
        <family val="1"/>
      </rPr>
      <t>(800)</t>
    </r>
    <r>
      <rPr>
        <sz val="9"/>
        <rFont val="華康中黑體"/>
        <family val="3"/>
      </rPr>
      <t>＝儲蓄</t>
    </r>
  </si>
  <si>
    <r>
      <t>八十五年</t>
    </r>
    <r>
      <rPr>
        <sz val="9"/>
        <rFont val="Times New Roman"/>
        <family val="1"/>
      </rPr>
      <t xml:space="preserve"> 1996</t>
    </r>
  </si>
  <si>
    <r>
      <t>合　計</t>
    </r>
    <r>
      <rPr>
        <sz val="9"/>
        <rFont val="Times New Roman"/>
        <family val="1"/>
      </rPr>
      <t xml:space="preserve"> Total</t>
    </r>
  </si>
  <si>
    <r>
      <t>非農家</t>
    </r>
    <r>
      <rPr>
        <sz val="9"/>
        <rFont val="Times New Roman"/>
        <family val="1"/>
      </rPr>
      <t xml:space="preserve"> Non-farm</t>
    </r>
  </si>
  <si>
    <r>
      <t>農　家</t>
    </r>
    <r>
      <rPr>
        <sz val="9"/>
        <rFont val="Times New Roman"/>
        <family val="1"/>
      </rPr>
      <t xml:space="preserve"> Farm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</si>
  <si>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</si>
  <si>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</si>
  <si>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</si>
  <si>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</si>
  <si>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</si>
  <si>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九十三年</t>
    </r>
    <r>
      <rPr>
        <sz val="9"/>
        <rFont val="Times New Roman"/>
        <family val="1"/>
      </rPr>
      <t xml:space="preserve"> 2004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</si>
  <si>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</si>
  <si>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</si>
  <si>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</si>
  <si>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九十七年</t>
    </r>
    <r>
      <rPr>
        <sz val="9"/>
        <rFont val="Times New Roman"/>
        <family val="1"/>
      </rPr>
      <t xml:space="preserve"> 2008</t>
    </r>
  </si>
  <si>
    <r>
      <t>九十八年</t>
    </r>
    <r>
      <rPr>
        <sz val="9"/>
        <rFont val="Times New Roman"/>
        <family val="1"/>
      </rPr>
      <t xml:space="preserve"> 2009</t>
    </r>
  </si>
  <si>
    <t>折舊</t>
  </si>
  <si>
    <t>可支配所得</t>
  </si>
  <si>
    <r>
      <t xml:space="preserve">對私人
</t>
    </r>
    <r>
      <rPr>
        <sz val="9"/>
        <rFont val="Times New Roman"/>
        <family val="1"/>
      </rPr>
      <t>To Private</t>
    </r>
  </si>
  <si>
    <r>
      <t xml:space="preserve">對國外
</t>
    </r>
    <r>
      <rPr>
        <sz val="9"/>
        <rFont val="Times New Roman"/>
        <family val="1"/>
      </rPr>
      <t>To Abroad</t>
    </r>
  </si>
  <si>
    <r>
      <t>對　政　府</t>
    </r>
    <r>
      <rPr>
        <sz val="9"/>
        <rFont val="Times New Roman"/>
        <family val="1"/>
      </rPr>
      <t xml:space="preserve"> 
To Government</t>
    </r>
  </si>
  <si>
    <r>
      <t xml:space="preserve">對企業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社會保險</t>
    </r>
    <r>
      <rPr>
        <sz val="9"/>
        <rFont val="Times New Roman"/>
        <family val="1"/>
      </rPr>
      <t>)
To Enterprises</t>
    </r>
  </si>
  <si>
    <r>
      <t>年別</t>
    </r>
    <r>
      <rPr>
        <sz val="9"/>
        <rFont val="Times New Roman"/>
        <family val="1"/>
      </rPr>
      <t xml:space="preserve">
Year</t>
    </r>
  </si>
  <si>
    <t>單位：百分比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</si>
  <si>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%</t>
    </r>
  </si>
  <si>
    <t>說　　明：部分細項加總與「合計」項不符係因進位關係。</t>
  </si>
  <si>
    <r>
      <t>經常移轉支出</t>
    </r>
    <r>
      <rPr>
        <sz val="9"/>
        <rFont val="Times New Roman"/>
        <family val="1"/>
      </rPr>
      <t xml:space="preserve">                                      Current Transfer Expenditures</t>
    </r>
  </si>
  <si>
    <r>
      <t>九十九年</t>
    </r>
    <r>
      <rPr>
        <sz val="9"/>
        <rFont val="Times New Roman"/>
        <family val="1"/>
      </rPr>
      <t xml:space="preserve"> 2010</t>
    </r>
  </si>
  <si>
    <r>
      <t>非消費性
支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 xml:space="preserve">出　
</t>
    </r>
    <r>
      <rPr>
        <sz val="9"/>
        <rFont val="Times New Roman"/>
        <family val="1"/>
      </rPr>
      <t>Non-consumption 
Expenditures
Subtotal</t>
    </r>
  </si>
  <si>
    <r>
      <t xml:space="preserve">小計
</t>
    </r>
    <r>
      <rPr>
        <sz val="9"/>
        <rFont val="Times New Roman"/>
        <family val="1"/>
      </rPr>
      <t>Subtotal</t>
    </r>
  </si>
  <si>
    <r>
      <t>一○○年</t>
    </r>
    <r>
      <rPr>
        <sz val="9"/>
        <rFont val="Times New Roman"/>
        <family val="1"/>
      </rPr>
      <t xml:space="preserve"> 2011</t>
    </r>
  </si>
  <si>
    <r>
      <t>家庭收支</t>
    </r>
    <r>
      <rPr>
        <sz val="9"/>
        <rFont val="Times New Roman"/>
        <family val="1"/>
      </rPr>
      <t xml:space="preserve">  488</t>
    </r>
  </si>
  <si>
    <r>
      <t>家庭收支</t>
    </r>
    <r>
      <rPr>
        <sz val="9"/>
        <rFont val="Times New Roman"/>
        <family val="1"/>
      </rPr>
      <t xml:space="preserve">  489</t>
    </r>
  </si>
  <si>
    <r>
      <t>Note</t>
    </r>
    <r>
      <rPr>
        <sz val="9"/>
        <rFont val="新細明體"/>
        <family val="1"/>
      </rPr>
      <t>：</t>
    </r>
    <r>
      <rPr>
        <sz val="12"/>
        <rFont val="Times New Roman"/>
        <family val="1"/>
      </rPr>
      <t>Data may not add to totals,because of rounding.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</si>
</sst>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;"/>
    <numFmt numFmtId="185" formatCode="0.00_ "/>
    <numFmt numFmtId="186" formatCode="_(* #,##0.0_);_(* \(#,##0.0\);_(* &quot;-&quot;??_);_(@_)"/>
    <numFmt numFmtId="187" formatCode="_(* #,##0_);_(* \(#,##0\);_(* &quot;-&quot;??_);_(@_)"/>
    <numFmt numFmtId="188" formatCode="0.00000"/>
    <numFmt numFmtId="189" formatCode="0.0000"/>
    <numFmt numFmtId="190" formatCode="0.000"/>
    <numFmt numFmtId="191" formatCode="#,##0;#,##0;&quot;-&quot;"/>
    <numFmt numFmtId="192" formatCode="0.00_);[Red]\(0.00\)"/>
    <numFmt numFmtId="193" formatCode="#,##0.0;#,##0.0;&quot;-&quot;"/>
    <numFmt numFmtId="194" formatCode="#,##0_ "/>
    <numFmt numFmtId="195" formatCode="#,##0.00;#,##0.00;&quot;-&quot;"/>
    <numFmt numFmtId="196" formatCode="0.0%"/>
    <numFmt numFmtId="197" formatCode="0_ 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 quotePrefix="1">
      <alignment horizontal="left" vertical="center"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191" fontId="4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 quotePrefix="1">
      <alignment horizontal="left" vertical="center" wrapText="1"/>
    </xf>
    <xf numFmtId="3" fontId="4" fillId="0" borderId="1" xfId="0" applyNumberFormat="1" applyFont="1" applyBorder="1" applyAlignment="1" quotePrefix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 quotePrefix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 quotePrefix="1">
      <alignment horizontal="left" vertical="center"/>
    </xf>
    <xf numFmtId="49" fontId="4" fillId="0" borderId="2" xfId="15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6" fillId="0" borderId="0" xfId="0" applyNumberFormat="1" applyFont="1" applyBorder="1" applyAlignment="1" quotePrefix="1">
      <alignment horizontal="left" vertical="center" wrapText="1"/>
    </xf>
    <xf numFmtId="3" fontId="10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 vertical="center"/>
    </xf>
    <xf numFmtId="195" fontId="4" fillId="0" borderId="3" xfId="0" applyNumberFormat="1" applyFont="1" applyBorder="1" applyAlignment="1">
      <alignment vertical="center"/>
    </xf>
    <xf numFmtId="191" fontId="4" fillId="0" borderId="3" xfId="0" applyNumberFormat="1" applyFont="1" applyBorder="1" applyAlignment="1">
      <alignment vertical="center"/>
    </xf>
    <xf numFmtId="191" fontId="4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 quotePrefix="1">
      <alignment horizontal="left" vertical="center" wrapText="1"/>
    </xf>
    <xf numFmtId="3" fontId="4" fillId="0" borderId="0" xfId="0" applyNumberFormat="1" applyFont="1" applyBorder="1" applyAlignment="1">
      <alignment/>
    </xf>
    <xf numFmtId="195" fontId="4" fillId="0" borderId="2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left" vertical="center"/>
    </xf>
    <xf numFmtId="49" fontId="4" fillId="0" borderId="0" xfId="15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 quotePrefix="1">
      <alignment horizontal="center" vertical="center"/>
    </xf>
    <xf numFmtId="3" fontId="6" fillId="0" borderId="15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1" xfId="0" applyNumberFormat="1" applyFont="1" applyBorder="1" applyAlignment="1" quotePrefix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 quotePrefix="1">
      <alignment horizontal="center" vertical="center"/>
    </xf>
    <xf numFmtId="3" fontId="6" fillId="0" borderId="3" xfId="0" applyNumberFormat="1" applyFont="1" applyBorder="1" applyAlignment="1" quotePrefix="1">
      <alignment horizontal="center" vertical="center"/>
    </xf>
    <xf numFmtId="3" fontId="6" fillId="0" borderId="10" xfId="0" applyNumberFormat="1" applyFont="1" applyBorder="1" applyAlignment="1" quotePrefix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SheetLayoutView="100" workbookViewId="0" topLeftCell="A49">
      <selection activeCell="E57" sqref="E57"/>
    </sheetView>
  </sheetViews>
  <sheetFormatPr defaultColWidth="9.00390625" defaultRowHeight="19.5" customHeight="1"/>
  <cols>
    <col min="1" max="2" width="14.125" style="4" customWidth="1"/>
    <col min="3" max="3" width="23.00390625" style="4" customWidth="1"/>
    <col min="4" max="4" width="23.00390625" style="3" customWidth="1"/>
    <col min="5" max="6" width="14.875" style="3" customWidth="1"/>
    <col min="7" max="9" width="14.875" style="4" customWidth="1"/>
    <col min="10" max="15" width="11.625" style="4" customWidth="1"/>
    <col min="16" max="16384" width="6.625" style="4" customWidth="1"/>
  </cols>
  <sheetData>
    <row r="1" spans="1:9" s="1" customFormat="1" ht="18" customHeight="1">
      <c r="A1" s="11" t="s">
        <v>45</v>
      </c>
      <c r="B1" s="9"/>
      <c r="D1" s="2"/>
      <c r="E1" s="2"/>
      <c r="F1" s="2"/>
      <c r="I1" s="10" t="s">
        <v>46</v>
      </c>
    </row>
    <row r="2" spans="1:23" s="20" customFormat="1" ht="20.25" customHeight="1">
      <c r="A2" s="38" t="s">
        <v>2</v>
      </c>
      <c r="B2" s="38"/>
      <c r="C2" s="38"/>
      <c r="D2" s="38"/>
      <c r="E2" s="52" t="s">
        <v>0</v>
      </c>
      <c r="F2" s="52"/>
      <c r="G2" s="52"/>
      <c r="H2" s="52"/>
      <c r="I2" s="52"/>
      <c r="J2" s="52"/>
      <c r="K2" s="19"/>
      <c r="W2" s="21"/>
    </row>
    <row r="3" spans="1:10" ht="18" customHeight="1">
      <c r="A3" s="25"/>
      <c r="B3" s="25"/>
      <c r="E3" s="33"/>
      <c r="F3" s="33"/>
      <c r="G3" s="27" t="s">
        <v>9</v>
      </c>
      <c r="H3" s="27"/>
      <c r="I3" s="27"/>
      <c r="J3" s="27"/>
    </row>
    <row r="4" spans="1:10" ht="12" customHeight="1" thickBot="1">
      <c r="A4" s="11" t="s">
        <v>5</v>
      </c>
      <c r="B4"/>
      <c r="I4" s="22" t="s">
        <v>1</v>
      </c>
      <c r="J4" s="11"/>
    </row>
    <row r="5" spans="1:9" s="16" customFormat="1" ht="23.25" customHeight="1">
      <c r="A5" s="45" t="s">
        <v>36</v>
      </c>
      <c r="B5" s="46"/>
      <c r="C5" s="42" t="s">
        <v>42</v>
      </c>
      <c r="D5" s="42" t="s">
        <v>8</v>
      </c>
      <c r="E5" s="42" t="s">
        <v>40</v>
      </c>
      <c r="F5" s="45"/>
      <c r="G5" s="45"/>
      <c r="H5" s="45"/>
      <c r="I5" s="45"/>
    </row>
    <row r="6" spans="1:9" s="16" customFormat="1" ht="20.25" customHeight="1">
      <c r="A6" s="47"/>
      <c r="B6" s="48"/>
      <c r="C6" s="51"/>
      <c r="D6" s="51"/>
      <c r="E6" s="43"/>
      <c r="F6" s="44"/>
      <c r="G6" s="44"/>
      <c r="H6" s="44"/>
      <c r="I6" s="44"/>
    </row>
    <row r="7" spans="1:9" s="16" customFormat="1" ht="20.25" customHeight="1">
      <c r="A7" s="47"/>
      <c r="B7" s="48"/>
      <c r="C7" s="51"/>
      <c r="D7" s="51"/>
      <c r="E7" s="39" t="s">
        <v>43</v>
      </c>
      <c r="F7" s="39" t="s">
        <v>32</v>
      </c>
      <c r="G7" s="39" t="s">
        <v>34</v>
      </c>
      <c r="H7" s="39" t="s">
        <v>35</v>
      </c>
      <c r="I7" s="55" t="s">
        <v>33</v>
      </c>
    </row>
    <row r="8" spans="1:20" s="17" customFormat="1" ht="20.25" customHeight="1">
      <c r="A8" s="47"/>
      <c r="B8" s="48"/>
      <c r="C8" s="51"/>
      <c r="D8" s="51"/>
      <c r="E8" s="40"/>
      <c r="F8" s="40"/>
      <c r="G8" s="40"/>
      <c r="H8" s="40"/>
      <c r="I8" s="51"/>
      <c r="K8" s="53" t="s">
        <v>13</v>
      </c>
      <c r="L8" s="54"/>
      <c r="M8" s="54"/>
      <c r="N8" s="54"/>
      <c r="O8" s="54"/>
      <c r="P8" s="54"/>
      <c r="Q8" s="54"/>
      <c r="R8" s="54"/>
      <c r="S8" s="54"/>
      <c r="T8" s="54"/>
    </row>
    <row r="9" spans="1:20" s="17" customFormat="1" ht="15.75" customHeight="1">
      <c r="A9" s="47"/>
      <c r="B9" s="48"/>
      <c r="C9" s="51"/>
      <c r="D9" s="51"/>
      <c r="E9" s="40"/>
      <c r="F9" s="40"/>
      <c r="G9" s="40"/>
      <c r="H9" s="40"/>
      <c r="I9" s="51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6" customFormat="1" ht="21.75" customHeight="1">
      <c r="A10" s="49"/>
      <c r="B10" s="50"/>
      <c r="C10" s="43"/>
      <c r="D10" s="43"/>
      <c r="E10" s="41"/>
      <c r="F10" s="41"/>
      <c r="G10" s="41"/>
      <c r="H10" s="41"/>
      <c r="I10" s="43"/>
      <c r="K10" s="53" t="s">
        <v>14</v>
      </c>
      <c r="L10" s="54"/>
      <c r="M10" s="54"/>
      <c r="N10" s="54"/>
      <c r="O10" s="54"/>
      <c r="P10" s="54"/>
      <c r="Q10" s="54"/>
      <c r="R10" s="54"/>
      <c r="S10" s="54"/>
      <c r="T10" s="54"/>
    </row>
    <row r="11" spans="1:9" s="2" customFormat="1" ht="13.5" customHeight="1" hidden="1">
      <c r="A11" s="6" t="s">
        <v>15</v>
      </c>
      <c r="B11" s="14" t="s">
        <v>16</v>
      </c>
      <c r="C11" s="12" t="e">
        <f>SUM(D11,E11)</f>
        <v>#REF!</v>
      </c>
      <c r="D11" s="12">
        <v>50213.73</v>
      </c>
      <c r="E11" s="12" t="e">
        <f>SUM(F11:G11,#REF!,H11,I11)</f>
        <v>#REF!</v>
      </c>
      <c r="F11" s="12">
        <v>54880.58</v>
      </c>
      <c r="G11" s="12" t="e">
        <f>SUM(#REF!)</f>
        <v>#REF!</v>
      </c>
      <c r="H11" s="12">
        <v>57439.1</v>
      </c>
      <c r="I11" s="12">
        <v>664.91</v>
      </c>
    </row>
    <row r="12" spans="2:9" s="2" customFormat="1" ht="13.5" customHeight="1" hidden="1">
      <c r="B12" s="14" t="s">
        <v>17</v>
      </c>
      <c r="C12" s="12">
        <v>193203.69</v>
      </c>
      <c r="D12" s="12">
        <v>56454.13</v>
      </c>
      <c r="E12" s="12" t="e">
        <f>SUM(F12:G12,#REF!,H12,I12)</f>
        <v>#REF!</v>
      </c>
      <c r="F12" s="12">
        <v>56032.23</v>
      </c>
      <c r="G12" s="12" t="e">
        <f>SUM(#REF!)</f>
        <v>#REF!</v>
      </c>
      <c r="H12" s="12">
        <v>59737.74</v>
      </c>
      <c r="I12" s="12">
        <v>556.126</v>
      </c>
    </row>
    <row r="13" spans="1:9" s="2" customFormat="1" ht="13.5" customHeight="1" hidden="1">
      <c r="A13" s="24"/>
      <c r="B13" s="14" t="s">
        <v>18</v>
      </c>
      <c r="C13" s="12">
        <v>107922</v>
      </c>
      <c r="D13" s="12">
        <v>8189.24</v>
      </c>
      <c r="E13" s="12" t="e">
        <f>SUM(F13:G13,#REF!,H13,I13)</f>
        <v>#REF!</v>
      </c>
      <c r="F13" s="12">
        <v>47125.13</v>
      </c>
      <c r="G13" s="12" t="e">
        <f>SUM(#REF!)</f>
        <v>#REF!</v>
      </c>
      <c r="H13" s="12">
        <v>41959.46</v>
      </c>
      <c r="I13" s="12">
        <v>681.06</v>
      </c>
    </row>
    <row r="14" spans="1:7" s="2" customFormat="1" ht="2.25" customHeight="1" hidden="1">
      <c r="A14" s="24"/>
      <c r="B14" s="15"/>
      <c r="C14" s="5"/>
      <c r="G14" s="5"/>
    </row>
    <row r="15" spans="1:9" s="2" customFormat="1" ht="13.5" customHeight="1" hidden="1">
      <c r="A15" s="6" t="s">
        <v>19</v>
      </c>
      <c r="B15" s="14" t="s">
        <v>16</v>
      </c>
      <c r="C15" s="12" t="e">
        <f>SUM(D15,E15)</f>
        <v>#REF!</v>
      </c>
      <c r="D15" s="12">
        <v>38262.77</v>
      </c>
      <c r="E15" s="12" t="e">
        <f>SUM(F15:G15,#REF!,H15,I15)</f>
        <v>#REF!</v>
      </c>
      <c r="F15" s="12">
        <v>52513.04</v>
      </c>
      <c r="G15" s="12" t="e">
        <f>SUM(#REF!)</f>
        <v>#REF!</v>
      </c>
      <c r="H15" s="12">
        <v>57451.69</v>
      </c>
      <c r="I15" s="12">
        <v>952.381</v>
      </c>
    </row>
    <row r="16" spans="2:9" s="2" customFormat="1" ht="13.5" customHeight="1" hidden="1">
      <c r="B16" s="14" t="s">
        <v>17</v>
      </c>
      <c r="C16" s="12" t="e">
        <f>SUM(D16,E16)</f>
        <v>#REF!</v>
      </c>
      <c r="D16" s="12">
        <v>42932.61</v>
      </c>
      <c r="E16" s="12" t="e">
        <f>SUM(F16:G16,#REF!,H16,I16)</f>
        <v>#REF!</v>
      </c>
      <c r="F16" s="12">
        <v>55944.21</v>
      </c>
      <c r="G16" s="12" t="e">
        <f>SUM(#REF!)</f>
        <v>#REF!</v>
      </c>
      <c r="H16" s="12">
        <v>59608.13</v>
      </c>
      <c r="I16" s="12">
        <v>954.278</v>
      </c>
    </row>
    <row r="17" spans="1:9" s="2" customFormat="1" ht="13.5" customHeight="1" hidden="1">
      <c r="A17" s="24"/>
      <c r="B17" s="14" t="s">
        <v>18</v>
      </c>
      <c r="C17" s="12" t="e">
        <f>SUM(D17,E17)</f>
        <v>#REF!</v>
      </c>
      <c r="D17" s="12">
        <v>9713.21</v>
      </c>
      <c r="E17" s="12" t="e">
        <f>SUM(F17:G17,#REF!,H17,I17)</f>
        <v>#REF!</v>
      </c>
      <c r="F17" s="12">
        <v>31536.24</v>
      </c>
      <c r="G17" s="12" t="e">
        <f>SUM(#REF!)</f>
        <v>#REF!</v>
      </c>
      <c r="H17" s="12">
        <v>44268.06</v>
      </c>
      <c r="I17" s="12">
        <v>940.78</v>
      </c>
    </row>
    <row r="18" spans="1:7" s="2" customFormat="1" ht="2.25" customHeight="1" hidden="1">
      <c r="A18" s="24"/>
      <c r="B18" s="15"/>
      <c r="C18" s="5"/>
      <c r="G18" s="5"/>
    </row>
    <row r="19" spans="1:9" s="2" customFormat="1" ht="13.5" customHeight="1" hidden="1">
      <c r="A19" s="6" t="s">
        <v>20</v>
      </c>
      <c r="B19" s="14" t="s">
        <v>16</v>
      </c>
      <c r="C19" s="12" t="e">
        <f>SUM(D19,E19)</f>
        <v>#REF!</v>
      </c>
      <c r="D19" s="12">
        <v>46598.99</v>
      </c>
      <c r="E19" s="12" t="e">
        <f>SUM(F19:G19,#REF!,H19,I19)</f>
        <v>#REF!</v>
      </c>
      <c r="F19" s="12">
        <v>48071.87</v>
      </c>
      <c r="G19" s="12" t="e">
        <f>SUM(#REF!)</f>
        <v>#REF!</v>
      </c>
      <c r="H19" s="12">
        <v>53919.76</v>
      </c>
      <c r="I19" s="12">
        <v>388.649</v>
      </c>
    </row>
    <row r="20" spans="2:9" s="2" customFormat="1" ht="13.5" customHeight="1" hidden="1">
      <c r="B20" s="14" t="s">
        <v>17</v>
      </c>
      <c r="C20" s="12" t="e">
        <f>SUM(D20,E20)</f>
        <v>#REF!</v>
      </c>
      <c r="D20" s="12">
        <v>51680.13</v>
      </c>
      <c r="E20" s="12" t="e">
        <f>SUM(F20:G20,#REF!,H20,I20)</f>
        <v>#REF!</v>
      </c>
      <c r="F20" s="12">
        <v>49765.44</v>
      </c>
      <c r="G20" s="12" t="e">
        <f>SUM(#REF!)</f>
        <v>#REF!</v>
      </c>
      <c r="H20" s="12">
        <v>54393.64</v>
      </c>
      <c r="I20" s="12">
        <v>430.535</v>
      </c>
    </row>
    <row r="21" spans="1:9" s="2" customFormat="1" ht="13.5" customHeight="1" hidden="1">
      <c r="A21" s="24"/>
      <c r="B21" s="14" t="s">
        <v>18</v>
      </c>
      <c r="C21" s="12" t="e">
        <f>SUM(D21,E21)</f>
        <v>#REF!</v>
      </c>
      <c r="D21" s="12">
        <v>5649.19</v>
      </c>
      <c r="E21" s="12" t="e">
        <f>SUM(F21:G21,#REF!,H21,I21)</f>
        <v>#REF!</v>
      </c>
      <c r="F21" s="12">
        <v>34423.09</v>
      </c>
      <c r="G21" s="12" t="e">
        <f>SUM(#REF!)</f>
        <v>#REF!</v>
      </c>
      <c r="H21" s="12">
        <v>50100.69</v>
      </c>
      <c r="I21" s="12">
        <v>51.081</v>
      </c>
    </row>
    <row r="22" spans="1:2" s="2" customFormat="1" ht="2.25" customHeight="1" hidden="1">
      <c r="A22" s="24"/>
      <c r="B22" s="15"/>
    </row>
    <row r="23" spans="1:9" s="2" customFormat="1" ht="13.5" customHeight="1" hidden="1">
      <c r="A23" s="6" t="s">
        <v>21</v>
      </c>
      <c r="B23" s="14" t="s">
        <v>16</v>
      </c>
      <c r="C23" s="12" t="e">
        <f>SUM(D23,E23)</f>
        <v>#REF!</v>
      </c>
      <c r="D23" s="12">
        <v>36757</v>
      </c>
      <c r="E23" s="12" t="e">
        <f>SUM(F23:G23,#REF!,H23,I23)</f>
        <v>#REF!</v>
      </c>
      <c r="F23" s="12">
        <v>52838</v>
      </c>
      <c r="G23" s="12">
        <v>16803</v>
      </c>
      <c r="H23" s="12">
        <v>59665</v>
      </c>
      <c r="I23" s="12">
        <v>1614</v>
      </c>
    </row>
    <row r="24" spans="2:9" s="2" customFormat="1" ht="13.5" customHeight="1" hidden="1">
      <c r="B24" s="14" t="s">
        <v>17</v>
      </c>
      <c r="C24" s="12">
        <v>186866</v>
      </c>
      <c r="D24" s="12">
        <v>42064</v>
      </c>
      <c r="E24" s="12" t="e">
        <f>SUM(F24:G24,#REF!,H24,I24)</f>
        <v>#REF!</v>
      </c>
      <c r="F24" s="12">
        <v>56372</v>
      </c>
      <c r="G24" s="12">
        <v>18779</v>
      </c>
      <c r="H24" s="12">
        <v>62708</v>
      </c>
      <c r="I24" s="12">
        <v>1894</v>
      </c>
    </row>
    <row r="25" spans="1:12" s="2" customFormat="1" ht="13.5" customHeight="1" hidden="1">
      <c r="A25" s="24"/>
      <c r="B25" s="14" t="s">
        <v>18</v>
      </c>
      <c r="C25" s="12" t="e">
        <f>SUM(D25,E25)</f>
        <v>#REF!</v>
      </c>
      <c r="D25" s="12">
        <v>6107</v>
      </c>
      <c r="E25" s="12" t="e">
        <f>SUM(F25:G25,#REF!,H25,I25)</f>
        <v>#REF!</v>
      </c>
      <c r="F25" s="12">
        <v>32434</v>
      </c>
      <c r="G25" s="12" t="e">
        <f>SUM(#REF!)</f>
        <v>#REF!</v>
      </c>
      <c r="H25" s="12">
        <v>42094</v>
      </c>
      <c r="I25" s="12">
        <v>0</v>
      </c>
      <c r="K25" s="13" t="s">
        <v>7</v>
      </c>
      <c r="L25" s="13" t="s">
        <v>6</v>
      </c>
    </row>
    <row r="26" spans="1:2" s="2" customFormat="1" ht="2.25" customHeight="1" hidden="1">
      <c r="A26" s="24"/>
      <c r="B26" s="15"/>
    </row>
    <row r="27" spans="1:12" s="2" customFormat="1" ht="19.5" customHeight="1" hidden="1">
      <c r="A27" s="56" t="s">
        <v>11</v>
      </c>
      <c r="B27" s="57"/>
      <c r="C27" s="12">
        <v>191748.12</v>
      </c>
      <c r="D27" s="12">
        <v>51262.59</v>
      </c>
      <c r="E27" s="12">
        <v>140485.53</v>
      </c>
      <c r="F27" s="12">
        <v>52735.89</v>
      </c>
      <c r="G27" s="12">
        <v>26114.156822</v>
      </c>
      <c r="H27" s="12">
        <v>58767.98</v>
      </c>
      <c r="I27" s="12">
        <v>2867.5</v>
      </c>
      <c r="K27" s="2">
        <v>17079.35</v>
      </c>
      <c r="L27" s="2" t="e">
        <f>SUM(#REF!-K27-C27)</f>
        <v>#REF!</v>
      </c>
    </row>
    <row r="28" spans="1:12" s="2" customFormat="1" ht="19.5" customHeight="1">
      <c r="A28" s="58" t="s">
        <v>12</v>
      </c>
      <c r="B28" s="59"/>
      <c r="C28" s="12">
        <v>188832.87</v>
      </c>
      <c r="D28" s="12">
        <v>46251.99</v>
      </c>
      <c r="E28" s="12">
        <v>142580.88</v>
      </c>
      <c r="F28" s="12">
        <v>54700.81</v>
      </c>
      <c r="G28" s="12">
        <v>26671.54147</v>
      </c>
      <c r="H28" s="12">
        <v>58268.64</v>
      </c>
      <c r="I28" s="12">
        <v>2939.89</v>
      </c>
      <c r="K28" s="2">
        <v>21690.78</v>
      </c>
      <c r="L28" s="2" t="e">
        <f>SUM(#REF!-K28-C28)</f>
        <v>#REF!</v>
      </c>
    </row>
    <row r="29" spans="1:12" s="2" customFormat="1" ht="19.5" customHeight="1">
      <c r="A29" s="60" t="s">
        <v>22</v>
      </c>
      <c r="B29" s="61" t="s">
        <v>10</v>
      </c>
      <c r="C29" s="12">
        <v>156576</v>
      </c>
      <c r="D29" s="12">
        <v>30056</v>
      </c>
      <c r="E29" s="12">
        <v>126520</v>
      </c>
      <c r="F29" s="12">
        <v>40776</v>
      </c>
      <c r="G29" s="12">
        <v>26413.804857</v>
      </c>
      <c r="H29" s="12">
        <v>56531</v>
      </c>
      <c r="I29" s="12">
        <v>2799</v>
      </c>
      <c r="K29" s="2">
        <v>21462</v>
      </c>
      <c r="L29" s="2" t="e">
        <f>SUM(#REF!-K29-C29)</f>
        <v>#REF!</v>
      </c>
    </row>
    <row r="30" spans="1:12" s="2" customFormat="1" ht="19.5" customHeight="1">
      <c r="A30" s="58" t="s">
        <v>23</v>
      </c>
      <c r="B30" s="59" t="s">
        <v>10</v>
      </c>
      <c r="C30" s="12">
        <v>149593.64</v>
      </c>
      <c r="D30" s="12">
        <v>21526.42</v>
      </c>
      <c r="E30" s="12">
        <v>128067.23</v>
      </c>
      <c r="F30" s="12">
        <v>40272.58</v>
      </c>
      <c r="G30" s="12">
        <v>25403.06278</v>
      </c>
      <c r="H30" s="12">
        <v>60596.77</v>
      </c>
      <c r="I30" s="12">
        <v>1794.81</v>
      </c>
      <c r="K30" s="2">
        <v>22252.51</v>
      </c>
      <c r="L30" s="2" t="e">
        <f>SUM(#REF!-K30-C30)</f>
        <v>#REF!</v>
      </c>
    </row>
    <row r="31" spans="1:13" s="2" customFormat="1" ht="19.5" customHeight="1">
      <c r="A31" s="60" t="s">
        <v>24</v>
      </c>
      <c r="B31" s="61" t="s">
        <v>10</v>
      </c>
      <c r="C31" s="12">
        <v>143535.38</v>
      </c>
      <c r="D31" s="12">
        <v>16145.61</v>
      </c>
      <c r="E31" s="12">
        <v>127389.77</v>
      </c>
      <c r="F31" s="12">
        <v>42284.56</v>
      </c>
      <c r="G31" s="12">
        <v>27595.406972</v>
      </c>
      <c r="H31" s="12">
        <v>55746.18</v>
      </c>
      <c r="I31" s="12">
        <v>1763.63</v>
      </c>
      <c r="K31" s="2">
        <v>32911.05</v>
      </c>
      <c r="L31" s="2">
        <v>714810.12</v>
      </c>
      <c r="M31" s="2" t="e">
        <f>+L31-#REF!</f>
        <v>#REF!</v>
      </c>
    </row>
    <row r="32" spans="1:13" s="2" customFormat="1" ht="19.5" customHeight="1">
      <c r="A32" s="58" t="s">
        <v>25</v>
      </c>
      <c r="B32" s="59" t="s">
        <v>10</v>
      </c>
      <c r="C32" s="12">
        <v>132632.51</v>
      </c>
      <c r="D32" s="12">
        <v>17541.52</v>
      </c>
      <c r="E32" s="12">
        <v>115091</v>
      </c>
      <c r="F32" s="12">
        <v>34305.68</v>
      </c>
      <c r="G32" s="12">
        <v>22352.421097</v>
      </c>
      <c r="H32" s="12">
        <v>55035.11</v>
      </c>
      <c r="I32" s="12">
        <v>3397.79</v>
      </c>
      <c r="K32" s="2">
        <v>22114.45</v>
      </c>
      <c r="L32" s="2">
        <v>662743.77</v>
      </c>
      <c r="M32" s="2" t="e">
        <f>+L32-#REF!</f>
        <v>#REF!</v>
      </c>
    </row>
    <row r="33" spans="1:13" s="2" customFormat="1" ht="19.5" customHeight="1">
      <c r="A33" s="60" t="s">
        <v>26</v>
      </c>
      <c r="B33" s="61" t="s">
        <v>10</v>
      </c>
      <c r="C33" s="12">
        <v>136430.3</v>
      </c>
      <c r="D33" s="12">
        <v>18701.67</v>
      </c>
      <c r="E33" s="12">
        <v>117728.62</v>
      </c>
      <c r="F33" s="12">
        <v>38960.48</v>
      </c>
      <c r="G33" s="12">
        <v>22628.830074</v>
      </c>
      <c r="H33" s="12">
        <v>55169.09</v>
      </c>
      <c r="I33" s="12">
        <v>970.21</v>
      </c>
      <c r="K33" s="2">
        <v>21871.66</v>
      </c>
      <c r="L33" s="2">
        <v>726258</v>
      </c>
      <c r="M33" s="2" t="e">
        <f>+L33-#REF!</f>
        <v>#REF!</v>
      </c>
    </row>
    <row r="34" spans="1:13" s="2" customFormat="1" ht="19.5" customHeight="1">
      <c r="A34" s="58" t="s">
        <v>27</v>
      </c>
      <c r="B34" s="59" t="s">
        <v>10</v>
      </c>
      <c r="C34" s="12">
        <v>153676.0808170486</v>
      </c>
      <c r="D34" s="12">
        <v>20706.908211257465</v>
      </c>
      <c r="E34" s="12">
        <v>132969.17260579116</v>
      </c>
      <c r="F34" s="12">
        <v>42962.05864977901</v>
      </c>
      <c r="G34" s="12">
        <v>24459.920129</v>
      </c>
      <c r="H34" s="12">
        <v>61520.20341851859</v>
      </c>
      <c r="I34" s="12">
        <v>4026.9904083690813</v>
      </c>
      <c r="K34" s="2">
        <v>28726.253664033593</v>
      </c>
      <c r="L34" s="2">
        <v>724679.7828105291</v>
      </c>
      <c r="M34" s="2">
        <v>158071.65143820317</v>
      </c>
    </row>
    <row r="35" spans="1:13" s="2" customFormat="1" ht="19.5" customHeight="1">
      <c r="A35" s="60" t="s">
        <v>28</v>
      </c>
      <c r="B35" s="61" t="s">
        <v>10</v>
      </c>
      <c r="C35" s="12">
        <v>148616.09219889768</v>
      </c>
      <c r="D35" s="12">
        <v>17410.565407249058</v>
      </c>
      <c r="E35" s="12">
        <v>131205.52679164862</v>
      </c>
      <c r="F35" s="12">
        <v>41243.377449077525</v>
      </c>
      <c r="G35" s="12">
        <v>21322.446909</v>
      </c>
      <c r="H35" s="12">
        <v>63817.6210341633</v>
      </c>
      <c r="I35" s="12">
        <v>4822.0813989112485</v>
      </c>
      <c r="K35" s="2">
        <v>28726.253664033593</v>
      </c>
      <c r="L35" s="2">
        <v>724679.7828105291</v>
      </c>
      <c r="M35" s="2">
        <v>186765.90279134782</v>
      </c>
    </row>
    <row r="36" spans="1:9" s="2" customFormat="1" ht="19.5" customHeight="1">
      <c r="A36" s="58" t="s">
        <v>29</v>
      </c>
      <c r="B36" s="59" t="s">
        <v>10</v>
      </c>
      <c r="C36" s="12">
        <v>152936.88001</v>
      </c>
      <c r="D36" s="12">
        <v>11940.205881</v>
      </c>
      <c r="E36" s="12">
        <v>140996.67413</v>
      </c>
      <c r="F36" s="12">
        <v>48350.253008</v>
      </c>
      <c r="G36" s="12">
        <v>22810.516325</v>
      </c>
      <c r="H36" s="12">
        <v>68570.629742</v>
      </c>
      <c r="I36" s="12">
        <v>1265.2750571</v>
      </c>
    </row>
    <row r="37" spans="1:13" s="2" customFormat="1" ht="19.5" customHeight="1">
      <c r="A37" s="60" t="s">
        <v>41</v>
      </c>
      <c r="B37" s="61" t="s">
        <v>10</v>
      </c>
      <c r="C37" s="12">
        <v>163226</v>
      </c>
      <c r="D37" s="12">
        <v>13612</v>
      </c>
      <c r="E37" s="12">
        <v>149615</v>
      </c>
      <c r="F37" s="12">
        <v>47330</v>
      </c>
      <c r="G37" s="12">
        <v>23948</v>
      </c>
      <c r="H37" s="12">
        <v>76851</v>
      </c>
      <c r="I37" s="12">
        <v>1486</v>
      </c>
      <c r="K37" s="2">
        <v>28726.253664033593</v>
      </c>
      <c r="L37" s="2">
        <v>724679.7828105291</v>
      </c>
      <c r="M37" s="2">
        <v>186765.90279134782</v>
      </c>
    </row>
    <row r="38" spans="1:13" s="2" customFormat="1" ht="19.5" customHeight="1" thickBot="1">
      <c r="A38" s="62" t="s">
        <v>44</v>
      </c>
      <c r="B38" s="63" t="s">
        <v>10</v>
      </c>
      <c r="C38" s="31">
        <v>163561.58314</v>
      </c>
      <c r="D38" s="31">
        <v>12181.260525</v>
      </c>
      <c r="E38" s="31">
        <v>151380.32261</v>
      </c>
      <c r="F38" s="31">
        <v>44741.803469</v>
      </c>
      <c r="G38" s="31">
        <v>25984.57675</v>
      </c>
      <c r="H38" s="31">
        <v>78770.562776</v>
      </c>
      <c r="I38" s="31">
        <v>1883.3796154</v>
      </c>
      <c r="K38" s="2">
        <v>28726.253664033593</v>
      </c>
      <c r="L38" s="2">
        <v>724679.7828105291</v>
      </c>
      <c r="M38" s="2">
        <v>186765.90279134782</v>
      </c>
    </row>
    <row r="39" spans="1:9" s="2" customFormat="1" ht="13.5" customHeight="1">
      <c r="A39" s="7"/>
      <c r="B39" s="32"/>
      <c r="C39" s="12"/>
      <c r="D39" s="12"/>
      <c r="E39" s="12"/>
      <c r="F39" s="12"/>
      <c r="G39" s="12"/>
      <c r="H39" s="12"/>
      <c r="I39" s="12"/>
    </row>
    <row r="40" spans="1:9" s="2" customFormat="1" ht="13.5" customHeight="1">
      <c r="A40" s="7"/>
      <c r="B40" s="26"/>
      <c r="C40" s="12"/>
      <c r="D40" s="12"/>
      <c r="E40" s="12"/>
      <c r="F40" s="12"/>
      <c r="G40" s="12"/>
      <c r="H40" s="12"/>
      <c r="I40" s="12"/>
    </row>
    <row r="41" spans="1:9" s="2" customFormat="1" ht="13.5" customHeight="1">
      <c r="A41" s="7"/>
      <c r="B41" s="26"/>
      <c r="C41" s="12"/>
      <c r="D41" s="12"/>
      <c r="E41" s="12"/>
      <c r="F41" s="12"/>
      <c r="G41" s="12"/>
      <c r="H41" s="12"/>
      <c r="I41" s="12"/>
    </row>
    <row r="42" spans="1:9" s="2" customFormat="1" ht="9" customHeight="1">
      <c r="A42" s="7"/>
      <c r="B42" s="26"/>
      <c r="C42" s="12"/>
      <c r="D42" s="12"/>
      <c r="E42" s="12"/>
      <c r="F42" s="12"/>
      <c r="G42" s="12"/>
      <c r="H42" s="12"/>
      <c r="I42" s="12"/>
    </row>
    <row r="43" spans="1:9" s="2" customFormat="1" ht="13.5" customHeight="1" thickBot="1">
      <c r="A43" s="11" t="s">
        <v>37</v>
      </c>
      <c r="B43" s="26"/>
      <c r="C43" s="12"/>
      <c r="D43" s="12"/>
      <c r="E43" s="12"/>
      <c r="F43" s="12"/>
      <c r="G43" s="12"/>
      <c r="H43" s="12"/>
      <c r="I43" s="37" t="s">
        <v>38</v>
      </c>
    </row>
    <row r="44" spans="1:9" s="2" customFormat="1" ht="19.5" customHeight="1" hidden="1">
      <c r="A44" s="64" t="s">
        <v>11</v>
      </c>
      <c r="B44" s="65"/>
      <c r="C44" s="30">
        <f>SUM(D44:E44)</f>
        <v>100</v>
      </c>
      <c r="D44" s="29">
        <f aca="true" t="shared" si="0" ref="D44:I44">D27/$C$27*100</f>
        <v>26.734337734315204</v>
      </c>
      <c r="E44" s="29">
        <f t="shared" si="0"/>
        <v>73.2656622656848</v>
      </c>
      <c r="F44" s="29">
        <f t="shared" si="0"/>
        <v>27.502689465742876</v>
      </c>
      <c r="G44" s="29">
        <f t="shared" si="0"/>
        <v>13.618989756979104</v>
      </c>
      <c r="H44" s="29">
        <f t="shared" si="0"/>
        <v>30.64852995690388</v>
      </c>
      <c r="I44" s="29">
        <f t="shared" si="0"/>
        <v>1.4954514286763283</v>
      </c>
    </row>
    <row r="45" spans="1:9" s="2" customFormat="1" ht="19.5" customHeight="1">
      <c r="A45" s="66" t="s">
        <v>12</v>
      </c>
      <c r="B45" s="67"/>
      <c r="C45" s="30">
        <f aca="true" t="shared" si="1" ref="C45:C55">SUM(D45:E45)</f>
        <v>100</v>
      </c>
      <c r="D45" s="29">
        <f aca="true" t="shared" si="2" ref="D45:I45">D28/$C$28*100</f>
        <v>24.49361173189816</v>
      </c>
      <c r="E45" s="29">
        <f t="shared" si="2"/>
        <v>75.50638826810184</v>
      </c>
      <c r="F45" s="29">
        <f t="shared" si="2"/>
        <v>28.967843363287333</v>
      </c>
      <c r="G45" s="29">
        <f t="shared" si="2"/>
        <v>14.124416723635033</v>
      </c>
      <c r="H45" s="29">
        <f t="shared" si="2"/>
        <v>30.857254883643936</v>
      </c>
      <c r="I45" s="29">
        <f t="shared" si="2"/>
        <v>1.5568740760017046</v>
      </c>
    </row>
    <row r="46" spans="1:9" s="2" customFormat="1" ht="19.5" customHeight="1">
      <c r="A46" s="60" t="s">
        <v>22</v>
      </c>
      <c r="B46" s="61" t="s">
        <v>10</v>
      </c>
      <c r="C46" s="12">
        <f t="shared" si="1"/>
        <v>100</v>
      </c>
      <c r="D46" s="28">
        <f aca="true" t="shared" si="3" ref="D46:I46">D29/$C$29*100</f>
        <v>19.19578990394441</v>
      </c>
      <c r="E46" s="28">
        <f t="shared" si="3"/>
        <v>80.80421009605558</v>
      </c>
      <c r="F46" s="28">
        <f t="shared" si="3"/>
        <v>26.04230533415083</v>
      </c>
      <c r="G46" s="28">
        <f t="shared" si="3"/>
        <v>16.86963829514102</v>
      </c>
      <c r="H46" s="28">
        <f t="shared" si="3"/>
        <v>36.10451154710812</v>
      </c>
      <c r="I46" s="28">
        <f t="shared" si="3"/>
        <v>1.7876302881667687</v>
      </c>
    </row>
    <row r="47" spans="1:9" s="2" customFormat="1" ht="19.5" customHeight="1">
      <c r="A47" s="58" t="s">
        <v>23</v>
      </c>
      <c r="B47" s="59" t="s">
        <v>10</v>
      </c>
      <c r="C47" s="12">
        <f t="shared" si="1"/>
        <v>100.00000668477615</v>
      </c>
      <c r="D47" s="28">
        <f aca="true" t="shared" si="4" ref="D47:I47">D30/$C$30*100</f>
        <v>14.389929946219638</v>
      </c>
      <c r="E47" s="28">
        <f t="shared" si="4"/>
        <v>85.61007673855651</v>
      </c>
      <c r="F47" s="28">
        <f t="shared" si="4"/>
        <v>26.921318312730406</v>
      </c>
      <c r="G47" s="28">
        <f t="shared" si="4"/>
        <v>16.981378874128605</v>
      </c>
      <c r="H47" s="28">
        <f t="shared" si="4"/>
        <v>40.50758441334805</v>
      </c>
      <c r="I47" s="28">
        <f t="shared" si="4"/>
        <v>1.199790311941069</v>
      </c>
    </row>
    <row r="48" spans="1:9" s="2" customFormat="1" ht="19.5" customHeight="1">
      <c r="A48" s="60" t="s">
        <v>24</v>
      </c>
      <c r="B48" s="61" t="s">
        <v>10</v>
      </c>
      <c r="C48" s="12">
        <f t="shared" si="1"/>
        <v>100</v>
      </c>
      <c r="D48" s="28">
        <f aca="true" t="shared" si="5" ref="D48:I48">D31/$C$31*100</f>
        <v>11.248522838062645</v>
      </c>
      <c r="E48" s="28">
        <f t="shared" si="5"/>
        <v>88.75147716193736</v>
      </c>
      <c r="F48" s="28">
        <f t="shared" si="5"/>
        <v>29.459329121503004</v>
      </c>
      <c r="G48" s="28">
        <f t="shared" si="5"/>
        <v>19.225508701757015</v>
      </c>
      <c r="H48" s="28">
        <f t="shared" si="5"/>
        <v>38.83793668153454</v>
      </c>
      <c r="I48" s="28">
        <f t="shared" si="5"/>
        <v>1.2287075144817954</v>
      </c>
    </row>
    <row r="49" spans="1:9" s="2" customFormat="1" ht="19.5" customHeight="1">
      <c r="A49" s="58" t="s">
        <v>25</v>
      </c>
      <c r="B49" s="59" t="s">
        <v>10</v>
      </c>
      <c r="C49" s="12">
        <f t="shared" si="1"/>
        <v>100.0000075396296</v>
      </c>
      <c r="D49" s="28">
        <f aca="true" t="shared" si="6" ref="D49:I49">D32/$C$32*100</f>
        <v>13.225656364340837</v>
      </c>
      <c r="E49" s="28">
        <f t="shared" si="6"/>
        <v>86.77435117528877</v>
      </c>
      <c r="F49" s="28">
        <f t="shared" si="6"/>
        <v>25.86521208111043</v>
      </c>
      <c r="G49" s="28">
        <f t="shared" si="6"/>
        <v>16.852897601802148</v>
      </c>
      <c r="H49" s="28">
        <f t="shared" si="6"/>
        <v>41.494434509306956</v>
      </c>
      <c r="I49" s="28">
        <f t="shared" si="6"/>
        <v>2.561807810166602</v>
      </c>
    </row>
    <row r="50" spans="1:9" s="2" customFormat="1" ht="19.5" customHeight="1">
      <c r="A50" s="60" t="s">
        <v>26</v>
      </c>
      <c r="B50" s="61" t="s">
        <v>10</v>
      </c>
      <c r="C50" s="12">
        <f t="shared" si="1"/>
        <v>99.99999267024992</v>
      </c>
      <c r="D50" s="28">
        <f aca="true" t="shared" si="7" ref="D50:I50">D33/$C$33*100</f>
        <v>13.70785668579487</v>
      </c>
      <c r="E50" s="28">
        <f t="shared" si="7"/>
        <v>86.29213598445506</v>
      </c>
      <c r="F50" s="28">
        <f t="shared" si="7"/>
        <v>28.557058072876778</v>
      </c>
      <c r="G50" s="28">
        <f t="shared" si="7"/>
        <v>16.58636686571825</v>
      </c>
      <c r="H50" s="28">
        <f t="shared" si="7"/>
        <v>40.43756408950212</v>
      </c>
      <c r="I50" s="28">
        <f t="shared" si="7"/>
        <v>0.7111396808480229</v>
      </c>
    </row>
    <row r="51" spans="1:9" s="2" customFormat="1" ht="19.5" customHeight="1">
      <c r="A51" s="58" t="s">
        <v>27</v>
      </c>
      <c r="B51" s="59" t="s">
        <v>10</v>
      </c>
      <c r="C51" s="12">
        <f t="shared" si="1"/>
        <v>100</v>
      </c>
      <c r="D51" s="28">
        <f aca="true" t="shared" si="8" ref="D51:I51">D34/$C$34*100</f>
        <v>13.47438592991517</v>
      </c>
      <c r="E51" s="28">
        <f t="shared" si="8"/>
        <v>86.52561407008483</v>
      </c>
      <c r="F51" s="28">
        <f t="shared" si="8"/>
        <v>27.956243041443347</v>
      </c>
      <c r="G51" s="28">
        <f t="shared" si="8"/>
        <v>15.91654341973982</v>
      </c>
      <c r="H51" s="28">
        <f t="shared" si="8"/>
        <v>40.03238701262716</v>
      </c>
      <c r="I51" s="28">
        <f t="shared" si="8"/>
        <v>2.620440596193505</v>
      </c>
    </row>
    <row r="52" spans="1:9" s="2" customFormat="1" ht="19.5" customHeight="1">
      <c r="A52" s="60" t="s">
        <v>28</v>
      </c>
      <c r="B52" s="61" t="s">
        <v>10</v>
      </c>
      <c r="C52" s="12">
        <f t="shared" si="1"/>
        <v>100</v>
      </c>
      <c r="D52" s="28">
        <f aca="true" t="shared" si="9" ref="D52:I52">D35/$C$35*100</f>
        <v>11.715127984894085</v>
      </c>
      <c r="E52" s="28">
        <f t="shared" si="9"/>
        <v>88.28487201510592</v>
      </c>
      <c r="F52" s="28">
        <f t="shared" si="9"/>
        <v>27.75162288204981</v>
      </c>
      <c r="G52" s="28">
        <f t="shared" si="9"/>
        <v>14.34733385430663</v>
      </c>
      <c r="H52" s="28">
        <f t="shared" si="9"/>
        <v>42.94125897803458</v>
      </c>
      <c r="I52" s="28">
        <f t="shared" si="9"/>
        <v>3.2446563003807842</v>
      </c>
    </row>
    <row r="53" spans="1:9" s="2" customFormat="1" ht="19.5" customHeight="1">
      <c r="A53" s="58" t="s">
        <v>29</v>
      </c>
      <c r="B53" s="59" t="s">
        <v>10</v>
      </c>
      <c r="C53" s="12">
        <f t="shared" si="1"/>
        <v>100.00000000065387</v>
      </c>
      <c r="D53" s="28">
        <f aca="true" t="shared" si="10" ref="D53:I53">D36/$C$36*100</f>
        <v>7.807277015340755</v>
      </c>
      <c r="E53" s="28">
        <f t="shared" si="10"/>
        <v>92.19272298531311</v>
      </c>
      <c r="F53" s="28">
        <f t="shared" si="10"/>
        <v>31.614515089387563</v>
      </c>
      <c r="G53" s="28">
        <f t="shared" si="10"/>
        <v>14.914987361785137</v>
      </c>
      <c r="H53" s="28">
        <f t="shared" si="10"/>
        <v>44.83590206464027</v>
      </c>
      <c r="I53" s="28">
        <f t="shared" si="10"/>
        <v>0.827318470873257</v>
      </c>
    </row>
    <row r="54" spans="1:9" s="2" customFormat="1" ht="19.5" customHeight="1">
      <c r="A54" s="60" t="s">
        <v>41</v>
      </c>
      <c r="B54" s="61" t="s">
        <v>10</v>
      </c>
      <c r="C54" s="12">
        <v>100.00061264749489</v>
      </c>
      <c r="D54" s="28">
        <v>8.339357700366364</v>
      </c>
      <c r="E54" s="28">
        <v>91.66125494712853</v>
      </c>
      <c r="F54" s="28">
        <v>28.99660593287834</v>
      </c>
      <c r="G54" s="28">
        <v>14.671682207491454</v>
      </c>
      <c r="H54" s="28">
        <v>47.08257262936052</v>
      </c>
      <c r="I54" s="28">
        <v>0.9103941773982086</v>
      </c>
    </row>
    <row r="55" spans="1:9" s="2" customFormat="1" ht="19.5" customHeight="1" thickBot="1">
      <c r="A55" s="62" t="s">
        <v>44</v>
      </c>
      <c r="B55" s="63" t="s">
        <v>10</v>
      </c>
      <c r="C55" s="31">
        <f t="shared" si="1"/>
        <v>99.99999999694306</v>
      </c>
      <c r="D55" s="34">
        <f aca="true" t="shared" si="11" ref="D55:I55">D38/$C$38*100</f>
        <v>7.447507104754232</v>
      </c>
      <c r="E55" s="34">
        <f t="shared" si="11"/>
        <v>92.55249289218882</v>
      </c>
      <c r="F55" s="34">
        <f t="shared" si="11"/>
        <v>27.354714114440554</v>
      </c>
      <c r="G55" s="34">
        <f t="shared" si="11"/>
        <v>15.886723673833963</v>
      </c>
      <c r="H55" s="34">
        <f t="shared" si="11"/>
        <v>48.15957467749416</v>
      </c>
      <c r="I55" s="34">
        <f t="shared" si="11"/>
        <v>1.1514804266646939</v>
      </c>
    </row>
    <row r="56" spans="1:9" s="2" customFormat="1" ht="13.5" customHeight="1">
      <c r="A56" s="8" t="s">
        <v>3</v>
      </c>
      <c r="B56" s="26"/>
      <c r="C56" s="12"/>
      <c r="D56" s="12"/>
      <c r="E56" s="23" t="s">
        <v>4</v>
      </c>
      <c r="F56" s="12"/>
      <c r="G56" s="12"/>
      <c r="H56" s="12"/>
      <c r="I56" s="12"/>
    </row>
    <row r="57" spans="1:9" s="2" customFormat="1" ht="13.5" customHeight="1">
      <c r="A57" s="8" t="s">
        <v>39</v>
      </c>
      <c r="B57" s="26"/>
      <c r="C57" s="12"/>
      <c r="D57" s="12"/>
      <c r="E57" s="36" t="s">
        <v>47</v>
      </c>
      <c r="F57" s="12"/>
      <c r="G57" s="12"/>
      <c r="H57" s="12"/>
      <c r="I57" s="12"/>
    </row>
    <row r="58" spans="1:9" s="2" customFormat="1" ht="13.5" customHeight="1">
      <c r="A58" s="7"/>
      <c r="B58" s="26"/>
      <c r="C58" s="12"/>
      <c r="D58" s="12"/>
      <c r="E58" s="12"/>
      <c r="F58" s="12"/>
      <c r="G58" s="12"/>
      <c r="H58" s="12"/>
      <c r="I58" s="12"/>
    </row>
    <row r="59" spans="1:9" s="2" customFormat="1" ht="13.5" customHeight="1">
      <c r="A59" s="7"/>
      <c r="B59" s="26"/>
      <c r="C59" s="12"/>
      <c r="D59" s="12"/>
      <c r="E59" s="12"/>
      <c r="F59" s="12"/>
      <c r="G59" s="12"/>
      <c r="H59" s="12"/>
      <c r="I59" s="12"/>
    </row>
    <row r="60" spans="1:12" s="2" customFormat="1" ht="12.75" customHeight="1">
      <c r="A60" s="7"/>
      <c r="B60" s="26"/>
      <c r="C60" s="12"/>
      <c r="D60" s="12"/>
      <c r="E60" s="12"/>
      <c r="F60" s="12"/>
      <c r="G60" s="12"/>
      <c r="H60" s="12"/>
      <c r="I60" s="12"/>
      <c r="K60" s="13" t="s">
        <v>30</v>
      </c>
      <c r="L60" s="13" t="s">
        <v>31</v>
      </c>
    </row>
    <row r="61" spans="2:9" s="2" customFormat="1" ht="11.25" customHeight="1">
      <c r="B61" s="26"/>
      <c r="C61" s="12"/>
      <c r="D61" s="12"/>
      <c r="E61" s="12"/>
      <c r="F61" s="12"/>
      <c r="G61" s="12"/>
      <c r="H61" s="12"/>
      <c r="I61" s="12"/>
    </row>
    <row r="62" spans="1:2" s="3" customFormat="1" ht="19.5" customHeight="1">
      <c r="A62" s="35"/>
      <c r="B62" s="35"/>
    </row>
    <row r="63" spans="1:6" ht="19.5" customHeight="1">
      <c r="A63"/>
      <c r="B63"/>
      <c r="D63" s="4"/>
      <c r="E63" s="4"/>
      <c r="F63" s="4"/>
    </row>
    <row r="64" spans="1:6" ht="19.5" customHeight="1">
      <c r="A64"/>
      <c r="B64"/>
      <c r="D64" s="4"/>
      <c r="E64" s="4"/>
      <c r="F64" s="4"/>
    </row>
    <row r="65" spans="1:6" ht="19.5" customHeight="1">
      <c r="A65"/>
      <c r="B65"/>
      <c r="D65" s="4"/>
      <c r="E65" s="4"/>
      <c r="F65" s="4"/>
    </row>
    <row r="66" spans="1:6" ht="19.5" customHeight="1">
      <c r="A66"/>
      <c r="B66"/>
      <c r="D66" s="4"/>
      <c r="E66" s="4"/>
      <c r="F66" s="4"/>
    </row>
    <row r="67" spans="4:6" ht="19.5" customHeight="1">
      <c r="D67" s="4"/>
      <c r="E67" s="4"/>
      <c r="F67" s="4"/>
    </row>
  </sheetData>
  <mergeCells count="37">
    <mergeCell ref="A53:B53"/>
    <mergeCell ref="A55:B55"/>
    <mergeCell ref="A49:B49"/>
    <mergeCell ref="A50:B50"/>
    <mergeCell ref="A51:B51"/>
    <mergeCell ref="A52:B52"/>
    <mergeCell ref="A54:B54"/>
    <mergeCell ref="A45:B45"/>
    <mergeCell ref="A46:B46"/>
    <mergeCell ref="A47:B47"/>
    <mergeCell ref="A48:B48"/>
    <mergeCell ref="A35:B35"/>
    <mergeCell ref="A36:B36"/>
    <mergeCell ref="A38:B38"/>
    <mergeCell ref="A44:B44"/>
    <mergeCell ref="A37:B37"/>
    <mergeCell ref="A31:B31"/>
    <mergeCell ref="A32:B32"/>
    <mergeCell ref="A33:B33"/>
    <mergeCell ref="A34:B34"/>
    <mergeCell ref="A27:B27"/>
    <mergeCell ref="A28:B28"/>
    <mergeCell ref="A29:B29"/>
    <mergeCell ref="A30:B30"/>
    <mergeCell ref="K10:T10"/>
    <mergeCell ref="K8:T8"/>
    <mergeCell ref="G7:G10"/>
    <mergeCell ref="H7:H10"/>
    <mergeCell ref="I7:I10"/>
    <mergeCell ref="A5:B10"/>
    <mergeCell ref="A2:D2"/>
    <mergeCell ref="E7:E10"/>
    <mergeCell ref="F7:F10"/>
    <mergeCell ref="E5:I6"/>
    <mergeCell ref="C5:C10"/>
    <mergeCell ref="D5:D10"/>
    <mergeCell ref="E2:J2"/>
  </mergeCells>
  <printOptions/>
  <pageMargins left="0.5905511811023623" right="1.299212598425197" top="0.3937007874015748" bottom="0.2" header="0.2" footer="0.2"/>
  <pageSetup horizontalDpi="360" verticalDpi="360" orientation="portrait" pageOrder="overThenDown" paperSize="9" r:id="rId1"/>
  <colBreaks count="2" manualBreakCount="2">
    <brk id="4" max="60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Holling</cp:lastModifiedBy>
  <cp:lastPrinted>2012-11-07T06:24:33Z</cp:lastPrinted>
  <dcterms:created xsi:type="dcterms:W3CDTF">2003-08-21T09:44:40Z</dcterms:created>
  <dcterms:modified xsi:type="dcterms:W3CDTF">2012-11-22T06:26:11Z</dcterms:modified>
  <cp:category/>
  <cp:version/>
  <cp:contentType/>
  <cp:contentStatus/>
</cp:coreProperties>
</file>