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32760" yWindow="495" windowWidth="12090" windowHeight="4800"/>
  </bookViews>
  <sheets>
    <sheet name="2-2-1" sheetId="6" r:id="rId1"/>
    <sheet name="2-2-2" sheetId="7" r:id="rId2"/>
    <sheet name="期中人口(不印)" sheetId="2" r:id="rId3"/>
    <sheet name="統計要覽表2-1(不印)" sheetId="8" r:id="rId4"/>
  </sheets>
  <externalReferences>
    <externalReference r:id="rId5"/>
  </externalReferences>
  <definedNames>
    <definedName name="_xlnm.Print_Area" localSheetId="0">'2-2-1'!$A$1:$AX$51</definedName>
    <definedName name="_xlnm.Print_Area" localSheetId="1">'2-2-2'!$A$1:$AZ$41</definedName>
  </definedNames>
  <calcPr calcId="144525"/>
</workbook>
</file>

<file path=xl/calcChain.xml><?xml version="1.0" encoding="utf-8"?>
<calcChain xmlns="http://schemas.openxmlformats.org/spreadsheetml/2006/main">
  <c r="J18" i="2" l="1"/>
  <c r="AW32" i="7"/>
  <c r="AQ35" i="7"/>
  <c r="AQ33" i="7"/>
  <c r="AQ31" i="7"/>
  <c r="AI28" i="7"/>
  <c r="AC33" i="7"/>
  <c r="Z32" i="7"/>
  <c r="W31" i="7"/>
  <c r="AE31" i="7"/>
  <c r="H35" i="7"/>
  <c r="L35" i="7"/>
  <c r="I34" i="7"/>
  <c r="F33" i="7"/>
  <c r="J33" i="7"/>
  <c r="G32" i="7"/>
  <c r="K32" i="7"/>
  <c r="L31" i="7"/>
  <c r="H26" i="7"/>
  <c r="AE47" i="8"/>
  <c r="AD47" i="8"/>
  <c r="AC47" i="8"/>
  <c r="AC45" i="8" s="1"/>
  <c r="AI35" i="7" s="1"/>
  <c r="AB47" i="8"/>
  <c r="AA47" i="8"/>
  <c r="Z47" i="8"/>
  <c r="Y47" i="8"/>
  <c r="Y45" i="8" s="1"/>
  <c r="AD35" i="7" s="1"/>
  <c r="X47" i="8"/>
  <c r="W47" i="8"/>
  <c r="V47" i="8"/>
  <c r="U47" i="8"/>
  <c r="U45" i="8" s="1"/>
  <c r="Z35" i="7" s="1"/>
  <c r="T47" i="8"/>
  <c r="S47" i="8"/>
  <c r="R47" i="8"/>
  <c r="Q47" i="8"/>
  <c r="O47" i="8"/>
  <c r="N47" i="8"/>
  <c r="M47" i="8"/>
  <c r="L47" i="8"/>
  <c r="K47" i="8"/>
  <c r="J47" i="8"/>
  <c r="I47" i="8"/>
  <c r="H47" i="8"/>
  <c r="G47" i="8"/>
  <c r="F47" i="8"/>
  <c r="E47" i="8"/>
  <c r="D47" i="8"/>
  <c r="B47" i="8" s="1"/>
  <c r="D35" i="7" s="1"/>
  <c r="C47" i="8"/>
  <c r="AE46" i="8"/>
  <c r="AE45" i="8" s="1"/>
  <c r="AK35" i="7" s="1"/>
  <c r="AD46" i="8"/>
  <c r="AC46" i="8"/>
  <c r="AB46" i="8"/>
  <c r="AA46" i="8"/>
  <c r="AA45" i="8" s="1"/>
  <c r="AF35" i="7" s="1"/>
  <c r="Z46" i="8"/>
  <c r="Y46" i="8"/>
  <c r="X46" i="8"/>
  <c r="W46" i="8"/>
  <c r="W45" i="8" s="1"/>
  <c r="AB35" i="7" s="1"/>
  <c r="V46" i="8"/>
  <c r="U46" i="8"/>
  <c r="T46" i="8"/>
  <c r="S46" i="8"/>
  <c r="S45" i="8" s="1"/>
  <c r="X35" i="7" s="1"/>
  <c r="R46" i="8"/>
  <c r="Q46" i="8"/>
  <c r="O46" i="8"/>
  <c r="O45" i="8" s="1"/>
  <c r="N46" i="8"/>
  <c r="M46" i="8"/>
  <c r="L46" i="8"/>
  <c r="K46" i="8"/>
  <c r="K45" i="8" s="1"/>
  <c r="J46" i="8"/>
  <c r="I46" i="8"/>
  <c r="H46" i="8"/>
  <c r="G46" i="8"/>
  <c r="G45" i="8" s="1"/>
  <c r="I35" i="7" s="1"/>
  <c r="F46" i="8"/>
  <c r="E46" i="8"/>
  <c r="D46" i="8"/>
  <c r="C46" i="8"/>
  <c r="AM45" i="8"/>
  <c r="AY35" i="7" s="1"/>
  <c r="AL45" i="8"/>
  <c r="AW35" i="7" s="1"/>
  <c r="AK45" i="8"/>
  <c r="AJ45" i="8"/>
  <c r="AH45" i="8"/>
  <c r="AN35" i="7" s="1"/>
  <c r="AG45" i="8"/>
  <c r="AF45" i="8" s="1"/>
  <c r="AL35" i="7" s="1"/>
  <c r="AD45" i="8"/>
  <c r="AJ35" i="7" s="1"/>
  <c r="AB45" i="8"/>
  <c r="AG35" i="7" s="1"/>
  <c r="Z45" i="8"/>
  <c r="AE35" i="7" s="1"/>
  <c r="X45" i="8"/>
  <c r="AC35" i="7" s="1"/>
  <c r="V45" i="8"/>
  <c r="AA35" i="7" s="1"/>
  <c r="T45" i="8"/>
  <c r="Y35" i="7" s="1"/>
  <c r="R45" i="8"/>
  <c r="W35" i="7" s="1"/>
  <c r="N45" i="8"/>
  <c r="M45" i="8"/>
  <c r="L45" i="8"/>
  <c r="J45" i="8"/>
  <c r="I45" i="8"/>
  <c r="K35" i="7" s="1"/>
  <c r="H45" i="8"/>
  <c r="J35" i="7" s="1"/>
  <c r="F45" i="8"/>
  <c r="E45" i="8"/>
  <c r="G35" i="7" s="1"/>
  <c r="D45" i="8"/>
  <c r="F35" i="7" s="1"/>
  <c r="AE44" i="8"/>
  <c r="AD44" i="8"/>
  <c r="AD42" i="8" s="1"/>
  <c r="AJ34" i="7" s="1"/>
  <c r="AC44" i="8"/>
  <c r="AB44" i="8"/>
  <c r="AA44" i="8"/>
  <c r="Z44" i="8"/>
  <c r="Z42" i="8" s="1"/>
  <c r="AE34" i="7" s="1"/>
  <c r="Y44" i="8"/>
  <c r="X44" i="8"/>
  <c r="W44" i="8"/>
  <c r="V44" i="8"/>
  <c r="V42" i="8" s="1"/>
  <c r="AA34" i="7" s="1"/>
  <c r="U44" i="8"/>
  <c r="T44" i="8"/>
  <c r="S44" i="8"/>
  <c r="R44" i="8"/>
  <c r="Q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E43" i="8"/>
  <c r="AE42" i="8" s="1"/>
  <c r="AK34" i="7" s="1"/>
  <c r="AD43" i="8"/>
  <c r="AC43" i="8"/>
  <c r="AB43" i="8"/>
  <c r="AA43" i="8"/>
  <c r="Z43" i="8"/>
  <c r="Y43" i="8"/>
  <c r="X43" i="8"/>
  <c r="W43" i="8"/>
  <c r="W42" i="8" s="1"/>
  <c r="AB34" i="7" s="1"/>
  <c r="V43" i="8"/>
  <c r="U43" i="8"/>
  <c r="T43" i="8"/>
  <c r="S43" i="8"/>
  <c r="R43" i="8"/>
  <c r="Q43" i="8"/>
  <c r="O43" i="8"/>
  <c r="N43" i="8"/>
  <c r="N42" i="8" s="1"/>
  <c r="M43" i="8"/>
  <c r="L43" i="8"/>
  <c r="K43" i="8"/>
  <c r="J43" i="8"/>
  <c r="J42" i="8" s="1"/>
  <c r="L34" i="7" s="1"/>
  <c r="I43" i="8"/>
  <c r="H43" i="8"/>
  <c r="G43" i="8"/>
  <c r="F43" i="8"/>
  <c r="F42" i="8" s="1"/>
  <c r="H34" i="7" s="1"/>
  <c r="E43" i="8"/>
  <c r="D43" i="8"/>
  <c r="C43" i="8"/>
  <c r="B43" i="8"/>
  <c r="C34" i="7" s="1"/>
  <c r="AM42" i="8"/>
  <c r="AY34" i="7" s="1"/>
  <c r="AL42" i="8"/>
  <c r="AW34" i="7" s="1"/>
  <c r="AK42" i="8"/>
  <c r="AQ34" i="7" s="1"/>
  <c r="AJ42" i="8"/>
  <c r="AH42" i="8"/>
  <c r="AN34" i="7" s="1"/>
  <c r="AG42" i="8"/>
  <c r="AM34" i="7" s="1"/>
  <c r="AC42" i="8"/>
  <c r="AI34" i="7" s="1"/>
  <c r="AB42" i="8"/>
  <c r="AG34" i="7" s="1"/>
  <c r="AA42" i="8"/>
  <c r="AF34" i="7" s="1"/>
  <c r="Y42" i="8"/>
  <c r="AD34" i="7" s="1"/>
  <c r="X42" i="8"/>
  <c r="AC34" i="7" s="1"/>
  <c r="U42" i="8"/>
  <c r="Z34" i="7" s="1"/>
  <c r="T42" i="8"/>
  <c r="Y34" i="7" s="1"/>
  <c r="S42" i="8"/>
  <c r="Q42" i="8"/>
  <c r="V34" i="7" s="1"/>
  <c r="O42" i="8"/>
  <c r="M42" i="8"/>
  <c r="L42" i="8"/>
  <c r="K42" i="8"/>
  <c r="I42" i="8"/>
  <c r="K34" i="7" s="1"/>
  <c r="H42" i="8"/>
  <c r="J34" i="7" s="1"/>
  <c r="G42" i="8"/>
  <c r="E42" i="8"/>
  <c r="G34" i="7" s="1"/>
  <c r="D42" i="8"/>
  <c r="F34" i="7" s="1"/>
  <c r="C42" i="8"/>
  <c r="AE41" i="8"/>
  <c r="AE39" i="8" s="1"/>
  <c r="AK33" i="7" s="1"/>
  <c r="AD41" i="8"/>
  <c r="AC41" i="8"/>
  <c r="AB41" i="8"/>
  <c r="AA41" i="8"/>
  <c r="AA39" i="8" s="1"/>
  <c r="AF33" i="7" s="1"/>
  <c r="Z41" i="8"/>
  <c r="Y41" i="8"/>
  <c r="X41" i="8"/>
  <c r="W41" i="8"/>
  <c r="W39" i="8" s="1"/>
  <c r="AB33" i="7" s="1"/>
  <c r="V41" i="8"/>
  <c r="U41" i="8"/>
  <c r="T41" i="8"/>
  <c r="S41" i="8"/>
  <c r="S39" i="8" s="1"/>
  <c r="X33" i="7" s="1"/>
  <c r="R41" i="8"/>
  <c r="Q41" i="8"/>
  <c r="O41" i="8"/>
  <c r="N41" i="8"/>
  <c r="N39" i="8" s="1"/>
  <c r="M41" i="8"/>
  <c r="L41" i="8"/>
  <c r="K41" i="8"/>
  <c r="J41" i="8"/>
  <c r="J39" i="8" s="1"/>
  <c r="L33" i="7" s="1"/>
  <c r="I41" i="8"/>
  <c r="H41" i="8"/>
  <c r="G41" i="8"/>
  <c r="F41" i="8"/>
  <c r="F39" i="8" s="1"/>
  <c r="H33" i="7" s="1"/>
  <c r="E41" i="8"/>
  <c r="D41" i="8"/>
  <c r="C41" i="8"/>
  <c r="B41" i="8"/>
  <c r="D33" i="7" s="1"/>
  <c r="AE40" i="8"/>
  <c r="AD40" i="8"/>
  <c r="AC40" i="8"/>
  <c r="AB40" i="8"/>
  <c r="AB39" i="8" s="1"/>
  <c r="AG33" i="7" s="1"/>
  <c r="AA40" i="8"/>
  <c r="Z40" i="8"/>
  <c r="Y40" i="8"/>
  <c r="X40" i="8"/>
  <c r="X39" i="8" s="1"/>
  <c r="W40" i="8"/>
  <c r="V40" i="8"/>
  <c r="U40" i="8"/>
  <c r="T40" i="8"/>
  <c r="T39" i="8" s="1"/>
  <c r="Y33" i="7" s="1"/>
  <c r="S40" i="8"/>
  <c r="R40" i="8"/>
  <c r="Q40" i="8"/>
  <c r="O40" i="8"/>
  <c r="O39" i="8" s="1"/>
  <c r="N40" i="8"/>
  <c r="M40" i="8"/>
  <c r="L40" i="8"/>
  <c r="K40" i="8"/>
  <c r="K39" i="8" s="1"/>
  <c r="J40" i="8"/>
  <c r="I40" i="8"/>
  <c r="H40" i="8"/>
  <c r="H39" i="8" s="1"/>
  <c r="G40" i="8"/>
  <c r="G39" i="8" s="1"/>
  <c r="I33" i="7" s="1"/>
  <c r="F40" i="8"/>
  <c r="E40" i="8"/>
  <c r="D40" i="8"/>
  <c r="D39" i="8" s="1"/>
  <c r="C40" i="8"/>
  <c r="B40" i="8" s="1"/>
  <c r="C33" i="7" s="1"/>
  <c r="AM39" i="8"/>
  <c r="AY33" i="7" s="1"/>
  <c r="AL39" i="8"/>
  <c r="AW33" i="7" s="1"/>
  <c r="AK39" i="8"/>
  <c r="AJ39" i="8"/>
  <c r="AH39" i="8"/>
  <c r="AN33" i="7" s="1"/>
  <c r="AG39" i="8"/>
  <c r="AM33" i="7" s="1"/>
  <c r="AD39" i="8"/>
  <c r="AJ33" i="7" s="1"/>
  <c r="AC39" i="8"/>
  <c r="AI33" i="7" s="1"/>
  <c r="Z39" i="8"/>
  <c r="AE33" i="7" s="1"/>
  <c r="Y39" i="8"/>
  <c r="AD33" i="7" s="1"/>
  <c r="V39" i="8"/>
  <c r="AA33" i="7" s="1"/>
  <c r="U39" i="8"/>
  <c r="Z33" i="7" s="1"/>
  <c r="R39" i="8"/>
  <c r="W33" i="7" s="1"/>
  <c r="Q39" i="8"/>
  <c r="V33" i="7" s="1"/>
  <c r="M39" i="8"/>
  <c r="L39" i="8"/>
  <c r="I39" i="8"/>
  <c r="K33" i="7" s="1"/>
  <c r="E39" i="8"/>
  <c r="G33" i="7" s="1"/>
  <c r="AE38" i="8"/>
  <c r="AD38" i="8"/>
  <c r="AD36" i="8" s="1"/>
  <c r="AJ32" i="7" s="1"/>
  <c r="AC38" i="8"/>
  <c r="AB38" i="8"/>
  <c r="AA38" i="8"/>
  <c r="Z38" i="8"/>
  <c r="Z36" i="8" s="1"/>
  <c r="AE32" i="7" s="1"/>
  <c r="Y38" i="8"/>
  <c r="X38" i="8"/>
  <c r="W38" i="8"/>
  <c r="V38" i="8"/>
  <c r="V36" i="8" s="1"/>
  <c r="AA32" i="7" s="1"/>
  <c r="U38" i="8"/>
  <c r="T38" i="8"/>
  <c r="S38" i="8"/>
  <c r="R38" i="8"/>
  <c r="R36" i="8" s="1"/>
  <c r="W32" i="7" s="1"/>
  <c r="Q38" i="8"/>
  <c r="P38" i="8" s="1"/>
  <c r="U32" i="7" s="1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E37" i="8"/>
  <c r="AE36" i="8" s="1"/>
  <c r="AK32" i="7" s="1"/>
  <c r="AD37" i="8"/>
  <c r="AC37" i="8"/>
  <c r="AB37" i="8"/>
  <c r="AA37" i="8"/>
  <c r="AA36" i="8" s="1"/>
  <c r="AF32" i="7" s="1"/>
  <c r="Z37" i="8"/>
  <c r="Y37" i="8"/>
  <c r="X37" i="8"/>
  <c r="W37" i="8"/>
  <c r="W36" i="8" s="1"/>
  <c r="AB32" i="7" s="1"/>
  <c r="V37" i="8"/>
  <c r="U37" i="8"/>
  <c r="T37" i="8"/>
  <c r="S37" i="8"/>
  <c r="R37" i="8"/>
  <c r="Q37" i="8"/>
  <c r="O37" i="8"/>
  <c r="N37" i="8"/>
  <c r="N36" i="8" s="1"/>
  <c r="M37" i="8"/>
  <c r="L37" i="8"/>
  <c r="K37" i="8"/>
  <c r="J37" i="8"/>
  <c r="J36" i="8" s="1"/>
  <c r="L32" i="7" s="1"/>
  <c r="I37" i="8"/>
  <c r="I36" i="8" s="1"/>
  <c r="H37" i="8"/>
  <c r="G37" i="8"/>
  <c r="F37" i="8"/>
  <c r="F36" i="8" s="1"/>
  <c r="H32" i="7" s="1"/>
  <c r="E37" i="8"/>
  <c r="E36" i="8" s="1"/>
  <c r="D37" i="8"/>
  <c r="C37" i="8"/>
  <c r="B37" i="8"/>
  <c r="C32" i="7" s="1"/>
  <c r="AM36" i="8"/>
  <c r="AY32" i="7" s="1"/>
  <c r="AL36" i="8"/>
  <c r="AK36" i="8"/>
  <c r="AQ32" i="7" s="1"/>
  <c r="AJ36" i="8"/>
  <c r="AH36" i="8"/>
  <c r="AN32" i="7" s="1"/>
  <c r="AG36" i="8"/>
  <c r="AM32" i="7" s="1"/>
  <c r="AC36" i="8"/>
  <c r="AI32" i="7" s="1"/>
  <c r="AB36" i="8"/>
  <c r="AG32" i="7" s="1"/>
  <c r="Y36" i="8"/>
  <c r="AD32" i="7" s="1"/>
  <c r="X36" i="8"/>
  <c r="AC32" i="7" s="1"/>
  <c r="U36" i="8"/>
  <c r="T36" i="8"/>
  <c r="Y32" i="7" s="1"/>
  <c r="S36" i="8"/>
  <c r="X32" i="7" s="1"/>
  <c r="Q36" i="8"/>
  <c r="V32" i="7" s="1"/>
  <c r="O36" i="8"/>
  <c r="M36" i="8"/>
  <c r="L36" i="8"/>
  <c r="K36" i="8"/>
  <c r="H36" i="8"/>
  <c r="J32" i="7" s="1"/>
  <c r="G36" i="8"/>
  <c r="I32" i="7" s="1"/>
  <c r="D36" i="8"/>
  <c r="F32" i="7" s="1"/>
  <c r="C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O35" i="8"/>
  <c r="N35" i="8"/>
  <c r="N33" i="8" s="1"/>
  <c r="M35" i="8"/>
  <c r="L35" i="8"/>
  <c r="K35" i="8"/>
  <c r="J35" i="8"/>
  <c r="J33" i="8" s="1"/>
  <c r="I35" i="8"/>
  <c r="H35" i="8"/>
  <c r="G35" i="8"/>
  <c r="F35" i="8"/>
  <c r="E35" i="8"/>
  <c r="D35" i="8"/>
  <c r="C35" i="8"/>
  <c r="B35" i="8"/>
  <c r="D31" i="7" s="1"/>
  <c r="AE34" i="8"/>
  <c r="AD34" i="8"/>
  <c r="AC34" i="8"/>
  <c r="AB34" i="8"/>
  <c r="AB33" i="8" s="1"/>
  <c r="AG31" i="7" s="1"/>
  <c r="AA34" i="8"/>
  <c r="Z34" i="8"/>
  <c r="Y34" i="8"/>
  <c r="X34" i="8"/>
  <c r="X33" i="8" s="1"/>
  <c r="AC31" i="7" s="1"/>
  <c r="W34" i="8"/>
  <c r="V34" i="8"/>
  <c r="U34" i="8"/>
  <c r="T34" i="8"/>
  <c r="T33" i="8" s="1"/>
  <c r="Y31" i="7" s="1"/>
  <c r="S34" i="8"/>
  <c r="R34" i="8"/>
  <c r="Q34" i="8"/>
  <c r="P34" i="8"/>
  <c r="T31" i="7" s="1"/>
  <c r="O34" i="8"/>
  <c r="O33" i="8" s="1"/>
  <c r="N34" i="8"/>
  <c r="M34" i="8"/>
  <c r="L34" i="8"/>
  <c r="L33" i="8" s="1"/>
  <c r="K34" i="8"/>
  <c r="K33" i="8" s="1"/>
  <c r="J34" i="8"/>
  <c r="I34" i="8"/>
  <c r="H34" i="8"/>
  <c r="H33" i="8" s="1"/>
  <c r="J31" i="7" s="1"/>
  <c r="G34" i="8"/>
  <c r="G33" i="8" s="1"/>
  <c r="I31" i="7" s="1"/>
  <c r="F34" i="8"/>
  <c r="E34" i="8"/>
  <c r="D34" i="8"/>
  <c r="D33" i="8" s="1"/>
  <c r="F31" i="7" s="1"/>
  <c r="C34" i="8"/>
  <c r="AM33" i="8"/>
  <c r="AY31" i="7" s="1"/>
  <c r="AL33" i="8"/>
  <c r="AW31" i="7" s="1"/>
  <c r="AK33" i="8"/>
  <c r="AJ33" i="8"/>
  <c r="AH33" i="8"/>
  <c r="AN31" i="7" s="1"/>
  <c r="AG33" i="8"/>
  <c r="AF33" i="8" s="1"/>
  <c r="AL31" i="7" s="1"/>
  <c r="AE33" i="8"/>
  <c r="AK31" i="7" s="1"/>
  <c r="AD33" i="8"/>
  <c r="AJ31" i="7" s="1"/>
  <c r="AC33" i="8"/>
  <c r="AI31" i="7" s="1"/>
  <c r="AA33" i="8"/>
  <c r="AF31" i="7" s="1"/>
  <c r="Z33" i="8"/>
  <c r="Y33" i="8"/>
  <c r="AD31" i="7" s="1"/>
  <c r="W33" i="8"/>
  <c r="AB31" i="7" s="1"/>
  <c r="V33" i="8"/>
  <c r="AA31" i="7" s="1"/>
  <c r="U33" i="8"/>
  <c r="Z31" i="7" s="1"/>
  <c r="S33" i="8"/>
  <c r="X31" i="7" s="1"/>
  <c r="R33" i="8"/>
  <c r="Q33" i="8"/>
  <c r="M33" i="8"/>
  <c r="I33" i="8"/>
  <c r="K31" i="7" s="1"/>
  <c r="F33" i="8"/>
  <c r="H31" i="7" s="1"/>
  <c r="E33" i="8"/>
  <c r="G31" i="7" s="1"/>
  <c r="AE32" i="8"/>
  <c r="AD32" i="8"/>
  <c r="AD30" i="8" s="1"/>
  <c r="AJ30" i="7" s="1"/>
  <c r="AC32" i="8"/>
  <c r="AB32" i="8"/>
  <c r="AB30" i="8" s="1"/>
  <c r="AG30" i="7" s="1"/>
  <c r="AA32" i="8"/>
  <c r="Z32" i="8"/>
  <c r="Z30" i="8" s="1"/>
  <c r="AE30" i="7" s="1"/>
  <c r="Y32" i="8"/>
  <c r="X32" i="8"/>
  <c r="X30" i="8" s="1"/>
  <c r="AC30" i="7" s="1"/>
  <c r="W32" i="8"/>
  <c r="V32" i="8"/>
  <c r="V30" i="8" s="1"/>
  <c r="AA30" i="7" s="1"/>
  <c r="U32" i="8"/>
  <c r="T32" i="8"/>
  <c r="T30" i="8" s="1"/>
  <c r="Y30" i="7" s="1"/>
  <c r="S32" i="8"/>
  <c r="R32" i="8"/>
  <c r="R30" i="8" s="1"/>
  <c r="W30" i="7" s="1"/>
  <c r="Q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O31" i="8"/>
  <c r="N31" i="8"/>
  <c r="M31" i="8"/>
  <c r="L31" i="8"/>
  <c r="K31" i="8"/>
  <c r="J31" i="8"/>
  <c r="I31" i="8"/>
  <c r="H31" i="8"/>
  <c r="G31" i="8"/>
  <c r="F31" i="8"/>
  <c r="F30" i="8" s="1"/>
  <c r="H30" i="7" s="1"/>
  <c r="E31" i="8"/>
  <c r="E30" i="8" s="1"/>
  <c r="G30" i="7" s="1"/>
  <c r="D31" i="8"/>
  <c r="C31" i="8"/>
  <c r="B31" i="8"/>
  <c r="C30" i="7" s="1"/>
  <c r="AM30" i="8"/>
  <c r="AY30" i="7" s="1"/>
  <c r="AL30" i="8"/>
  <c r="AW30" i="7" s="1"/>
  <c r="AK30" i="8"/>
  <c r="AQ30" i="7" s="1"/>
  <c r="AJ30" i="8"/>
  <c r="AH30" i="8"/>
  <c r="AN30" i="7" s="1"/>
  <c r="AG30" i="8"/>
  <c r="AM30" i="7" s="1"/>
  <c r="AE30" i="8"/>
  <c r="AK30" i="7" s="1"/>
  <c r="AC30" i="8"/>
  <c r="AI30" i="7" s="1"/>
  <c r="AA30" i="8"/>
  <c r="AF30" i="7" s="1"/>
  <c r="Y30" i="8"/>
  <c r="AD30" i="7" s="1"/>
  <c r="W30" i="8"/>
  <c r="AB30" i="7" s="1"/>
  <c r="U30" i="8"/>
  <c r="Z30" i="7" s="1"/>
  <c r="S30" i="8"/>
  <c r="X30" i="7" s="1"/>
  <c r="Q30" i="8"/>
  <c r="V30" i="7" s="1"/>
  <c r="O30" i="8"/>
  <c r="N30" i="8"/>
  <c r="M30" i="8"/>
  <c r="L30" i="8"/>
  <c r="K30" i="8"/>
  <c r="J30" i="8"/>
  <c r="L30" i="7" s="1"/>
  <c r="I30" i="8"/>
  <c r="K30" i="7" s="1"/>
  <c r="H30" i="8"/>
  <c r="J30" i="7" s="1"/>
  <c r="G30" i="8"/>
  <c r="I30" i="7" s="1"/>
  <c r="D30" i="8"/>
  <c r="F30" i="7" s="1"/>
  <c r="C30" i="8"/>
  <c r="AE29" i="8"/>
  <c r="AE27" i="8" s="1"/>
  <c r="AK29" i="7" s="1"/>
  <c r="AD29" i="8"/>
  <c r="AC29" i="8"/>
  <c r="AC27" i="8" s="1"/>
  <c r="AI29" i="7" s="1"/>
  <c r="AB29" i="8"/>
  <c r="AA29" i="8"/>
  <c r="AA27" i="8" s="1"/>
  <c r="AF29" i="7" s="1"/>
  <c r="Z29" i="8"/>
  <c r="Y29" i="8"/>
  <c r="X29" i="8"/>
  <c r="W29" i="8"/>
  <c r="W27" i="8" s="1"/>
  <c r="AB29" i="7" s="1"/>
  <c r="V29" i="8"/>
  <c r="U29" i="8"/>
  <c r="T29" i="8"/>
  <c r="S29" i="8"/>
  <c r="S27" i="8" s="1"/>
  <c r="X29" i="7" s="1"/>
  <c r="R29" i="8"/>
  <c r="Q29" i="8"/>
  <c r="P29" i="8" s="1"/>
  <c r="U29" i="7" s="1"/>
  <c r="O29" i="8"/>
  <c r="N29" i="8"/>
  <c r="N27" i="8" s="1"/>
  <c r="M29" i="8"/>
  <c r="L29" i="8"/>
  <c r="K29" i="8"/>
  <c r="J29" i="8"/>
  <c r="J27" i="8" s="1"/>
  <c r="L29" i="7" s="1"/>
  <c r="I29" i="8"/>
  <c r="H29" i="8"/>
  <c r="G29" i="8"/>
  <c r="F29" i="8"/>
  <c r="E29" i="8"/>
  <c r="D29" i="8"/>
  <c r="B29" i="8" s="1"/>
  <c r="D29" i="7" s="1"/>
  <c r="C29" i="8"/>
  <c r="AE28" i="8"/>
  <c r="AD28" i="8"/>
  <c r="AD27" i="8" s="1"/>
  <c r="AJ29" i="7" s="1"/>
  <c r="AC28" i="8"/>
  <c r="AB28" i="8"/>
  <c r="AA28" i="8"/>
  <c r="Z28" i="8"/>
  <c r="Z27" i="8" s="1"/>
  <c r="AE29" i="7" s="1"/>
  <c r="Y28" i="8"/>
  <c r="Y27" i="8" s="1"/>
  <c r="AD29" i="7" s="1"/>
  <c r="X28" i="8"/>
  <c r="W28" i="8"/>
  <c r="V28" i="8"/>
  <c r="V27" i="8" s="1"/>
  <c r="AA29" i="7" s="1"/>
  <c r="U28" i="8"/>
  <c r="U27" i="8" s="1"/>
  <c r="Z29" i="7" s="1"/>
  <c r="T28" i="8"/>
  <c r="S28" i="8"/>
  <c r="R28" i="8"/>
  <c r="R27" i="8" s="1"/>
  <c r="W29" i="7" s="1"/>
  <c r="Q28" i="8"/>
  <c r="Q27" i="8" s="1"/>
  <c r="O28" i="8"/>
  <c r="N28" i="8"/>
  <c r="M28" i="8"/>
  <c r="M27" i="8" s="1"/>
  <c r="L28" i="8"/>
  <c r="L27" i="8" s="1"/>
  <c r="K28" i="8"/>
  <c r="J28" i="8"/>
  <c r="I28" i="8"/>
  <c r="I27" i="8" s="1"/>
  <c r="K29" i="7" s="1"/>
  <c r="H28" i="8"/>
  <c r="H27" i="8" s="1"/>
  <c r="J29" i="7" s="1"/>
  <c r="G28" i="8"/>
  <c r="G27" i="8" s="1"/>
  <c r="I29" i="7" s="1"/>
  <c r="F28" i="8"/>
  <c r="E28" i="8"/>
  <c r="E27" i="8" s="1"/>
  <c r="G29" i="7" s="1"/>
  <c r="D28" i="8"/>
  <c r="C28" i="8"/>
  <c r="AM27" i="8"/>
  <c r="AY29" i="7" s="1"/>
  <c r="AL27" i="8"/>
  <c r="AW29" i="7" s="1"/>
  <c r="AK27" i="8"/>
  <c r="AQ29" i="7" s="1"/>
  <c r="AJ27" i="8"/>
  <c r="AH27" i="8"/>
  <c r="AN29" i="7" s="1"/>
  <c r="AG27" i="8"/>
  <c r="AB27" i="8"/>
  <c r="AG29" i="7" s="1"/>
  <c r="X27" i="8"/>
  <c r="AC29" i="7" s="1"/>
  <c r="T27" i="8"/>
  <c r="Y29" i="7" s="1"/>
  <c r="O27" i="8"/>
  <c r="K27" i="8"/>
  <c r="F27" i="8"/>
  <c r="H29" i="7" s="1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O25" i="8"/>
  <c r="N25" i="8"/>
  <c r="M25" i="8"/>
  <c r="L25" i="8"/>
  <c r="K25" i="8"/>
  <c r="J25" i="8"/>
  <c r="I25" i="8"/>
  <c r="H25" i="8"/>
  <c r="G25" i="8"/>
  <c r="F25" i="8"/>
  <c r="F24" i="8" s="1"/>
  <c r="H28" i="7" s="1"/>
  <c r="E25" i="8"/>
  <c r="E24" i="8" s="1"/>
  <c r="G28" i="7" s="1"/>
  <c r="D25" i="8"/>
  <c r="C25" i="8"/>
  <c r="B25" i="8" s="1"/>
  <c r="C28" i="7" s="1"/>
  <c r="AM24" i="8"/>
  <c r="AY28" i="7" s="1"/>
  <c r="AL24" i="8"/>
  <c r="AW28" i="7" s="1"/>
  <c r="AK24" i="8"/>
  <c r="AQ28" i="7" s="1"/>
  <c r="AJ24" i="8"/>
  <c r="AH24" i="8"/>
  <c r="AN28" i="7" s="1"/>
  <c r="AG24" i="8"/>
  <c r="AM28" i="7" s="1"/>
  <c r="AE24" i="8"/>
  <c r="AK28" i="7" s="1"/>
  <c r="AD24" i="8"/>
  <c r="AJ28" i="7" s="1"/>
  <c r="AC24" i="8"/>
  <c r="AB24" i="8"/>
  <c r="AG28" i="7" s="1"/>
  <c r="AA24" i="8"/>
  <c r="AF28" i="7" s="1"/>
  <c r="Z24" i="8"/>
  <c r="AE28" i="7" s="1"/>
  <c r="Y24" i="8"/>
  <c r="AD28" i="7" s="1"/>
  <c r="X24" i="8"/>
  <c r="AC28" i="7" s="1"/>
  <c r="W24" i="8"/>
  <c r="AB28" i="7" s="1"/>
  <c r="V24" i="8"/>
  <c r="AA28" i="7" s="1"/>
  <c r="U24" i="8"/>
  <c r="Z28" i="7" s="1"/>
  <c r="T24" i="8"/>
  <c r="Y28" i="7" s="1"/>
  <c r="S24" i="8"/>
  <c r="X28" i="7" s="1"/>
  <c r="R24" i="8"/>
  <c r="W28" i="7" s="1"/>
  <c r="Q24" i="8"/>
  <c r="V28" i="7" s="1"/>
  <c r="O24" i="8"/>
  <c r="N24" i="8"/>
  <c r="M24" i="8"/>
  <c r="L24" i="8"/>
  <c r="K24" i="8"/>
  <c r="J24" i="8"/>
  <c r="L28" i="7" s="1"/>
  <c r="I24" i="8"/>
  <c r="K28" i="7" s="1"/>
  <c r="H24" i="8"/>
  <c r="J28" i="7" s="1"/>
  <c r="G24" i="8"/>
  <c r="I28" i="7" s="1"/>
  <c r="D24" i="8"/>
  <c r="F28" i="7" s="1"/>
  <c r="C24" i="8"/>
  <c r="E28" i="7" s="1"/>
  <c r="AE23" i="8"/>
  <c r="AD23" i="8"/>
  <c r="AD8" i="8" s="1"/>
  <c r="AC23" i="8"/>
  <c r="AB23" i="8"/>
  <c r="AB8" i="8" s="1"/>
  <c r="AA23" i="8"/>
  <c r="Z23" i="8"/>
  <c r="Z8" i="8" s="1"/>
  <c r="Y23" i="8"/>
  <c r="X23" i="8"/>
  <c r="X8" i="8" s="1"/>
  <c r="W23" i="8"/>
  <c r="V23" i="8"/>
  <c r="V8" i="8" s="1"/>
  <c r="U23" i="8"/>
  <c r="T23" i="8"/>
  <c r="T8" i="8" s="1"/>
  <c r="S23" i="8"/>
  <c r="R23" i="8"/>
  <c r="R8" i="8" s="1"/>
  <c r="Q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 s="1"/>
  <c r="D27" i="7" s="1"/>
  <c r="AE22" i="8"/>
  <c r="AE21" i="8" s="1"/>
  <c r="AK27" i="7" s="1"/>
  <c r="AD22" i="8"/>
  <c r="AC22" i="8"/>
  <c r="AC21" i="8" s="1"/>
  <c r="AI27" i="7" s="1"/>
  <c r="AB22" i="8"/>
  <c r="AA22" i="8"/>
  <c r="AA21" i="8" s="1"/>
  <c r="AF27" i="7" s="1"/>
  <c r="Z22" i="8"/>
  <c r="Y22" i="8"/>
  <c r="Y21" i="8" s="1"/>
  <c r="AD27" i="7" s="1"/>
  <c r="X22" i="8"/>
  <c r="W22" i="8"/>
  <c r="W21" i="8" s="1"/>
  <c r="AB27" i="7" s="1"/>
  <c r="V22" i="8"/>
  <c r="U22" i="8"/>
  <c r="U21" i="8" s="1"/>
  <c r="Z27" i="7" s="1"/>
  <c r="T22" i="8"/>
  <c r="S22" i="8"/>
  <c r="S21" i="8" s="1"/>
  <c r="X27" i="7" s="1"/>
  <c r="R22" i="8"/>
  <c r="Q22" i="8"/>
  <c r="P22" i="8" s="1"/>
  <c r="T27" i="7" s="1"/>
  <c r="O22" i="8"/>
  <c r="N22" i="8"/>
  <c r="N21" i="8" s="1"/>
  <c r="M22" i="8"/>
  <c r="M21" i="8" s="1"/>
  <c r="L22" i="8"/>
  <c r="K22" i="8"/>
  <c r="J22" i="8"/>
  <c r="I22" i="8"/>
  <c r="I21" i="8" s="1"/>
  <c r="K27" i="7" s="1"/>
  <c r="H22" i="8"/>
  <c r="H21" i="8" s="1"/>
  <c r="J27" i="7" s="1"/>
  <c r="G22" i="8"/>
  <c r="F22" i="8"/>
  <c r="E22" i="8"/>
  <c r="E21" i="8" s="1"/>
  <c r="G27" i="7" s="1"/>
  <c r="D22" i="8"/>
  <c r="D21" i="8" s="1"/>
  <c r="F27" i="7" s="1"/>
  <c r="C22" i="8"/>
  <c r="AM21" i="8"/>
  <c r="AY27" i="7" s="1"/>
  <c r="AL21" i="8"/>
  <c r="AW27" i="7" s="1"/>
  <c r="AK21" i="8"/>
  <c r="AQ27" i="7" s="1"/>
  <c r="AJ21" i="8"/>
  <c r="AH21" i="8"/>
  <c r="AN27" i="7" s="1"/>
  <c r="AG21" i="8"/>
  <c r="AD21" i="8"/>
  <c r="AJ27" i="7" s="1"/>
  <c r="AB21" i="8"/>
  <c r="AG27" i="7" s="1"/>
  <c r="Z21" i="8"/>
  <c r="AE27" i="7" s="1"/>
  <c r="X21" i="8"/>
  <c r="AC27" i="7" s="1"/>
  <c r="V21" i="8"/>
  <c r="AA27" i="7" s="1"/>
  <c r="T21" i="8"/>
  <c r="Y27" i="7" s="1"/>
  <c r="R21" i="8"/>
  <c r="W27" i="7" s="1"/>
  <c r="O21" i="8"/>
  <c r="L21" i="8"/>
  <c r="J21" i="8"/>
  <c r="L27" i="7" s="1"/>
  <c r="F21" i="8"/>
  <c r="H27" i="7" s="1"/>
  <c r="AE20" i="8"/>
  <c r="AE18" i="8" s="1"/>
  <c r="AK26" i="7" s="1"/>
  <c r="AD20" i="8"/>
  <c r="AC20" i="8"/>
  <c r="AB20" i="8"/>
  <c r="AA20" i="8"/>
  <c r="AA18" i="8" s="1"/>
  <c r="AF26" i="7" s="1"/>
  <c r="Z20" i="8"/>
  <c r="Y20" i="8"/>
  <c r="X20" i="8"/>
  <c r="W20" i="8"/>
  <c r="W18" i="8" s="1"/>
  <c r="AB26" i="7" s="1"/>
  <c r="V20" i="8"/>
  <c r="U20" i="8"/>
  <c r="T20" i="8"/>
  <c r="S20" i="8"/>
  <c r="S18" i="8" s="1"/>
  <c r="X26" i="7" s="1"/>
  <c r="R20" i="8"/>
  <c r="Q20" i="8"/>
  <c r="P20" i="8" s="1"/>
  <c r="U26" i="7" s="1"/>
  <c r="O20" i="8"/>
  <c r="O8" i="8" s="1"/>
  <c r="N20" i="8"/>
  <c r="M20" i="8"/>
  <c r="M8" i="8" s="1"/>
  <c r="L20" i="8"/>
  <c r="K20" i="8"/>
  <c r="K8" i="8" s="1"/>
  <c r="J20" i="8"/>
  <c r="I20" i="8"/>
  <c r="I8" i="8" s="1"/>
  <c r="H20" i="8"/>
  <c r="G20" i="8"/>
  <c r="G8" i="8" s="1"/>
  <c r="F20" i="8"/>
  <c r="E20" i="8"/>
  <c r="E8" i="8" s="1"/>
  <c r="D20" i="8"/>
  <c r="C20" i="8"/>
  <c r="B20" i="8" s="1"/>
  <c r="D26" i="7" s="1"/>
  <c r="AE19" i="8"/>
  <c r="AD19" i="8"/>
  <c r="AD18" i="8" s="1"/>
  <c r="AJ26" i="7" s="1"/>
  <c r="AC19" i="8"/>
  <c r="AB19" i="8"/>
  <c r="AB18" i="8" s="1"/>
  <c r="AG26" i="7" s="1"/>
  <c r="AA19" i="8"/>
  <c r="Z19" i="8"/>
  <c r="Z18" i="8" s="1"/>
  <c r="AE26" i="7" s="1"/>
  <c r="Y19" i="8"/>
  <c r="X19" i="8"/>
  <c r="X18" i="8" s="1"/>
  <c r="AC26" i="7" s="1"/>
  <c r="W19" i="8"/>
  <c r="V19" i="8"/>
  <c r="V18" i="8" s="1"/>
  <c r="AA26" i="7" s="1"/>
  <c r="U19" i="8"/>
  <c r="T19" i="8"/>
  <c r="T18" i="8" s="1"/>
  <c r="Y26" i="7" s="1"/>
  <c r="S19" i="8"/>
  <c r="R19" i="8"/>
  <c r="R18" i="8" s="1"/>
  <c r="W26" i="7" s="1"/>
  <c r="Q19" i="8"/>
  <c r="O19" i="8"/>
  <c r="O18" i="8" s="1"/>
  <c r="N19" i="8"/>
  <c r="N18" i="8" s="1"/>
  <c r="M19" i="8"/>
  <c r="M18" i="8" s="1"/>
  <c r="L19" i="8"/>
  <c r="K19" i="8"/>
  <c r="K18" i="8" s="1"/>
  <c r="J19" i="8"/>
  <c r="J18" i="8" s="1"/>
  <c r="L26" i="7" s="1"/>
  <c r="I19" i="8"/>
  <c r="I18" i="8" s="1"/>
  <c r="K26" i="7" s="1"/>
  <c r="H19" i="8"/>
  <c r="G19" i="8"/>
  <c r="G18" i="8" s="1"/>
  <c r="I26" i="7" s="1"/>
  <c r="F19" i="8"/>
  <c r="F18" i="8" s="1"/>
  <c r="E19" i="8"/>
  <c r="E18" i="8" s="1"/>
  <c r="G26" i="7" s="1"/>
  <c r="D19" i="8"/>
  <c r="C19" i="8"/>
  <c r="B19" i="8" s="1"/>
  <c r="C26" i="7" s="1"/>
  <c r="AM18" i="8"/>
  <c r="AY26" i="7" s="1"/>
  <c r="AL18" i="8"/>
  <c r="AW26" i="7" s="1"/>
  <c r="AK18" i="8"/>
  <c r="AQ26" i="7" s="1"/>
  <c r="AJ18" i="8"/>
  <c r="AP26" i="7" s="1"/>
  <c r="AH18" i="8"/>
  <c r="AN26" i="7" s="1"/>
  <c r="AG18" i="8"/>
  <c r="AM26" i="7" s="1"/>
  <c r="AC18" i="8"/>
  <c r="AI26" i="7" s="1"/>
  <c r="Y18" i="8"/>
  <c r="AD26" i="7" s="1"/>
  <c r="U18" i="8"/>
  <c r="Z26" i="7" s="1"/>
  <c r="Q18" i="8"/>
  <c r="V26" i="7" s="1"/>
  <c r="L18" i="8"/>
  <c r="H18" i="8"/>
  <c r="J26" i="7" s="1"/>
  <c r="D18" i="8"/>
  <c r="F26" i="7" s="1"/>
  <c r="AE17" i="8"/>
  <c r="AE15" i="8" s="1"/>
  <c r="AK25" i="7" s="1"/>
  <c r="AD17" i="8"/>
  <c r="AC17" i="8"/>
  <c r="AB17" i="8"/>
  <c r="AA17" i="8"/>
  <c r="AA15" i="8" s="1"/>
  <c r="AF25" i="7" s="1"/>
  <c r="Z17" i="8"/>
  <c r="Y17" i="8"/>
  <c r="X17" i="8"/>
  <c r="W17" i="8"/>
  <c r="W15" i="8" s="1"/>
  <c r="AB25" i="7" s="1"/>
  <c r="V17" i="8"/>
  <c r="U17" i="8"/>
  <c r="T17" i="8"/>
  <c r="S17" i="8"/>
  <c r="S15" i="8" s="1"/>
  <c r="X25" i="7" s="1"/>
  <c r="R17" i="8"/>
  <c r="Q17" i="8"/>
  <c r="O17" i="8"/>
  <c r="N17" i="8"/>
  <c r="N15" i="8" s="1"/>
  <c r="M17" i="8"/>
  <c r="L17" i="8"/>
  <c r="K17" i="8"/>
  <c r="J17" i="8"/>
  <c r="J15" i="8" s="1"/>
  <c r="L25" i="7" s="1"/>
  <c r="I17" i="8"/>
  <c r="H17" i="8"/>
  <c r="G17" i="8"/>
  <c r="F17" i="8"/>
  <c r="F15" i="8" s="1"/>
  <c r="H25" i="7" s="1"/>
  <c r="E17" i="8"/>
  <c r="D17" i="8"/>
  <c r="C17" i="8"/>
  <c r="AE16" i="8"/>
  <c r="AD16" i="8"/>
  <c r="AC16" i="8"/>
  <c r="AC15" i="8" s="1"/>
  <c r="AI25" i="7" s="1"/>
  <c r="AB16" i="8"/>
  <c r="AB15" i="8" s="1"/>
  <c r="AG25" i="7" s="1"/>
  <c r="AA16" i="8"/>
  <c r="Z16" i="8"/>
  <c r="Y16" i="8"/>
  <c r="Y15" i="8" s="1"/>
  <c r="AD25" i="7" s="1"/>
  <c r="X16" i="8"/>
  <c r="X15" i="8" s="1"/>
  <c r="AC25" i="7" s="1"/>
  <c r="W16" i="8"/>
  <c r="V16" i="8"/>
  <c r="U16" i="8"/>
  <c r="U15" i="8" s="1"/>
  <c r="Z25" i="7" s="1"/>
  <c r="T16" i="8"/>
  <c r="T15" i="8" s="1"/>
  <c r="Y25" i="7" s="1"/>
  <c r="S16" i="8"/>
  <c r="R16" i="8"/>
  <c r="Q16" i="8"/>
  <c r="Q15" i="8" s="1"/>
  <c r="O16" i="8"/>
  <c r="O15" i="8" s="1"/>
  <c r="N16" i="8"/>
  <c r="M16" i="8"/>
  <c r="L16" i="8"/>
  <c r="L15" i="8" s="1"/>
  <c r="K16" i="8"/>
  <c r="K15" i="8" s="1"/>
  <c r="J16" i="8"/>
  <c r="I16" i="8"/>
  <c r="H16" i="8"/>
  <c r="H15" i="8" s="1"/>
  <c r="J25" i="7" s="1"/>
  <c r="G16" i="8"/>
  <c r="G15" i="8" s="1"/>
  <c r="I25" i="7" s="1"/>
  <c r="F16" i="8"/>
  <c r="E16" i="8"/>
  <c r="E15" i="8" s="1"/>
  <c r="G25" i="7" s="1"/>
  <c r="D16" i="8"/>
  <c r="C16" i="8"/>
  <c r="B16" i="8" s="1"/>
  <c r="C25" i="7" s="1"/>
  <c r="AM15" i="8"/>
  <c r="AY25" i="7" s="1"/>
  <c r="AL15" i="8"/>
  <c r="AW25" i="7" s="1"/>
  <c r="AK15" i="8"/>
  <c r="AJ15" i="8"/>
  <c r="AP25" i="7" s="1"/>
  <c r="AH15" i="8"/>
  <c r="AN25" i="7" s="1"/>
  <c r="AG15" i="8"/>
  <c r="AD15" i="8"/>
  <c r="AJ25" i="7" s="1"/>
  <c r="Z15" i="8"/>
  <c r="AE25" i="7" s="1"/>
  <c r="V15" i="8"/>
  <c r="AA25" i="7" s="1"/>
  <c r="R15" i="8"/>
  <c r="W25" i="7" s="1"/>
  <c r="M15" i="8"/>
  <c r="I15" i="8"/>
  <c r="K25" i="7" s="1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P14" i="8" s="1"/>
  <c r="U24" i="7" s="1"/>
  <c r="R14" i="8"/>
  <c r="Q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E13" i="8"/>
  <c r="AE7" i="8" s="1"/>
  <c r="AE6" i="8" s="1"/>
  <c r="AD13" i="8"/>
  <c r="AC13" i="8"/>
  <c r="AB13" i="8"/>
  <c r="AA13" i="8"/>
  <c r="AA7" i="8" s="1"/>
  <c r="AA6" i="8" s="1"/>
  <c r="Z13" i="8"/>
  <c r="Y13" i="8"/>
  <c r="X13" i="8"/>
  <c r="W13" i="8"/>
  <c r="W7" i="8" s="1"/>
  <c r="W6" i="8" s="1"/>
  <c r="V13" i="8"/>
  <c r="U13" i="8"/>
  <c r="T13" i="8"/>
  <c r="S13" i="8"/>
  <c r="S7" i="8" s="1"/>
  <c r="S6" i="8" s="1"/>
  <c r="R13" i="8"/>
  <c r="Q13" i="8"/>
  <c r="O13" i="8"/>
  <c r="N13" i="8"/>
  <c r="N7" i="8" s="1"/>
  <c r="N6" i="8" s="1"/>
  <c r="M13" i="8"/>
  <c r="L13" i="8"/>
  <c r="K13" i="8"/>
  <c r="J13" i="8"/>
  <c r="J12" i="8" s="1"/>
  <c r="L24" i="7" s="1"/>
  <c r="I13" i="8"/>
  <c r="I12" i="8" s="1"/>
  <c r="K24" i="7" s="1"/>
  <c r="H13" i="8"/>
  <c r="G13" i="8"/>
  <c r="G12" i="8" s="1"/>
  <c r="I24" i="7" s="1"/>
  <c r="F13" i="8"/>
  <c r="F12" i="8" s="1"/>
  <c r="H24" i="7" s="1"/>
  <c r="E13" i="8"/>
  <c r="E12" i="8" s="1"/>
  <c r="G24" i="7" s="1"/>
  <c r="D13" i="8"/>
  <c r="C13" i="8"/>
  <c r="AM12" i="8"/>
  <c r="AY24" i="7" s="1"/>
  <c r="AL12" i="8"/>
  <c r="AW24" i="7" s="1"/>
  <c r="AK12" i="8"/>
  <c r="AQ24" i="7" s="1"/>
  <c r="AJ12" i="8"/>
  <c r="AH12" i="8"/>
  <c r="AN24" i="7" s="1"/>
  <c r="AG12" i="8"/>
  <c r="AM24" i="7" s="1"/>
  <c r="AE12" i="8"/>
  <c r="AK24" i="7" s="1"/>
  <c r="AD12" i="8"/>
  <c r="AJ24" i="7" s="1"/>
  <c r="AC12" i="8"/>
  <c r="AI24" i="7" s="1"/>
  <c r="AB12" i="8"/>
  <c r="AG24" i="7" s="1"/>
  <c r="AA12" i="8"/>
  <c r="AF24" i="7" s="1"/>
  <c r="Z12" i="8"/>
  <c r="AE24" i="7" s="1"/>
  <c r="Y12" i="8"/>
  <c r="AD24" i="7" s="1"/>
  <c r="X12" i="8"/>
  <c r="AC24" i="7" s="1"/>
  <c r="W12" i="8"/>
  <c r="AB24" i="7" s="1"/>
  <c r="V12" i="8"/>
  <c r="AA24" i="7" s="1"/>
  <c r="U12" i="8"/>
  <c r="Z24" i="7" s="1"/>
  <c r="T12" i="8"/>
  <c r="Y24" i="7" s="1"/>
  <c r="S12" i="8"/>
  <c r="X24" i="7" s="1"/>
  <c r="R12" i="8"/>
  <c r="W24" i="7" s="1"/>
  <c r="Q12" i="8"/>
  <c r="V24" i="7" s="1"/>
  <c r="O12" i="8"/>
  <c r="N12" i="8"/>
  <c r="M12" i="8"/>
  <c r="L12" i="8"/>
  <c r="K12" i="8"/>
  <c r="H12" i="8"/>
  <c r="J24" i="7" s="1"/>
  <c r="D12" i="8"/>
  <c r="F24" i="7" s="1"/>
  <c r="C12" i="8"/>
  <c r="E24" i="7" s="1"/>
  <c r="AE11" i="8"/>
  <c r="AE8" i="8" s="1"/>
  <c r="AD11" i="8"/>
  <c r="AC11" i="8"/>
  <c r="AC9" i="8" s="1"/>
  <c r="AI23" i="7" s="1"/>
  <c r="AB11" i="8"/>
  <c r="AA11" i="8"/>
  <c r="AA8" i="8" s="1"/>
  <c r="Z11" i="8"/>
  <c r="Y11" i="8"/>
  <c r="Y9" i="8" s="1"/>
  <c r="AD23" i="7" s="1"/>
  <c r="X11" i="8"/>
  <c r="W11" i="8"/>
  <c r="W8" i="8" s="1"/>
  <c r="V11" i="8"/>
  <c r="U11" i="8"/>
  <c r="U9" i="8" s="1"/>
  <c r="Z23" i="7" s="1"/>
  <c r="T11" i="8"/>
  <c r="S11" i="8"/>
  <c r="S8" i="8" s="1"/>
  <c r="R11" i="8"/>
  <c r="Q11" i="8"/>
  <c r="O11" i="8"/>
  <c r="N11" i="8"/>
  <c r="N8" i="8" s="1"/>
  <c r="M11" i="8"/>
  <c r="L11" i="8"/>
  <c r="K11" i="8"/>
  <c r="J11" i="8"/>
  <c r="J9" i="8" s="1"/>
  <c r="L23" i="7" s="1"/>
  <c r="I11" i="8"/>
  <c r="H11" i="8"/>
  <c r="G11" i="8"/>
  <c r="F11" i="8"/>
  <c r="F8" i="8" s="1"/>
  <c r="E11" i="8"/>
  <c r="D11" i="8"/>
  <c r="C11" i="8"/>
  <c r="AE10" i="8"/>
  <c r="AD10" i="8"/>
  <c r="AD7" i="8" s="1"/>
  <c r="AC10" i="8"/>
  <c r="AB10" i="8"/>
  <c r="AB7" i="8" s="1"/>
  <c r="AB6" i="8" s="1"/>
  <c r="AA10" i="8"/>
  <c r="Z10" i="8"/>
  <c r="Z7" i="8" s="1"/>
  <c r="Y10" i="8"/>
  <c r="X10" i="8"/>
  <c r="X7" i="8" s="1"/>
  <c r="X6" i="8" s="1"/>
  <c r="W10" i="8"/>
  <c r="V10" i="8"/>
  <c r="V7" i="8" s="1"/>
  <c r="U10" i="8"/>
  <c r="T10" i="8"/>
  <c r="T7" i="8" s="1"/>
  <c r="T6" i="8" s="1"/>
  <c r="S10" i="8"/>
  <c r="R10" i="8"/>
  <c r="R7" i="8" s="1"/>
  <c r="Q10" i="8"/>
  <c r="O10" i="8"/>
  <c r="O7" i="8" s="1"/>
  <c r="O6" i="8" s="1"/>
  <c r="N10" i="8"/>
  <c r="M10" i="8"/>
  <c r="M7" i="8" s="1"/>
  <c r="M6" i="8" s="1"/>
  <c r="L10" i="8"/>
  <c r="L9" i="8" s="1"/>
  <c r="O23" i="7" s="1"/>
  <c r="K10" i="8"/>
  <c r="K9" i="8" s="1"/>
  <c r="N23" i="7" s="1"/>
  <c r="J10" i="8"/>
  <c r="I10" i="8"/>
  <c r="I9" i="8" s="1"/>
  <c r="K23" i="7" s="1"/>
  <c r="H10" i="8"/>
  <c r="G10" i="8"/>
  <c r="G9" i="8" s="1"/>
  <c r="I23" i="7" s="1"/>
  <c r="F10" i="8"/>
  <c r="E10" i="8"/>
  <c r="E9" i="8" s="1"/>
  <c r="G23" i="7" s="1"/>
  <c r="D10" i="8"/>
  <c r="C10" i="8"/>
  <c r="B10" i="8" s="1"/>
  <c r="AM9" i="8"/>
  <c r="AY23" i="7" s="1"/>
  <c r="AL9" i="8"/>
  <c r="AW23" i="7" s="1"/>
  <c r="AK9" i="8"/>
  <c r="AJ9" i="8"/>
  <c r="AP23" i="7" s="1"/>
  <c r="AH9" i="8"/>
  <c r="AN23" i="7" s="1"/>
  <c r="AG9" i="8"/>
  <c r="AG6" i="8" s="1"/>
  <c r="AD9" i="8"/>
  <c r="AJ23" i="7" s="1"/>
  <c r="Z9" i="8"/>
  <c r="AE23" i="7" s="1"/>
  <c r="V9" i="8"/>
  <c r="AA23" i="7" s="1"/>
  <c r="R9" i="8"/>
  <c r="W23" i="7" s="1"/>
  <c r="M9" i="8"/>
  <c r="P23" i="7" s="1"/>
  <c r="F9" i="8"/>
  <c r="H23" i="7" s="1"/>
  <c r="AC8" i="8"/>
  <c r="Y8" i="8"/>
  <c r="U8" i="8"/>
  <c r="Q8" i="8"/>
  <c r="L8" i="8"/>
  <c r="H8" i="8"/>
  <c r="D8" i="8"/>
  <c r="AC7" i="8"/>
  <c r="AC6" i="8" s="1"/>
  <c r="Y7" i="8"/>
  <c r="Y6" i="8" s="1"/>
  <c r="U7" i="8"/>
  <c r="U6" i="8" s="1"/>
  <c r="Q7" i="8"/>
  <c r="Q6" i="8" s="1"/>
  <c r="L7" i="8"/>
  <c r="L6" i="8" s="1"/>
  <c r="H7" i="8"/>
  <c r="H6" i="8" s="1"/>
  <c r="D7" i="8"/>
  <c r="D6" i="8" s="1"/>
  <c r="AK6" i="8"/>
  <c r="AO1" i="8"/>
  <c r="A1" i="8"/>
  <c r="AF6" i="8" l="1"/>
  <c r="R6" i="8"/>
  <c r="V6" i="8"/>
  <c r="Z6" i="8"/>
  <c r="AD6" i="8"/>
  <c r="V25" i="7"/>
  <c r="P27" i="8"/>
  <c r="V29" i="7"/>
  <c r="B11" i="8"/>
  <c r="D23" i="7" s="1"/>
  <c r="B17" i="8"/>
  <c r="D25" i="7" s="1"/>
  <c r="AF21" i="8"/>
  <c r="AL27" i="7" s="1"/>
  <c r="AM27" i="7"/>
  <c r="AF27" i="8"/>
  <c r="AL29" i="7" s="1"/>
  <c r="AM29" i="7"/>
  <c r="AI30" i="8"/>
  <c r="AO30" i="7" s="1"/>
  <c r="AP30" i="7"/>
  <c r="AI36" i="8"/>
  <c r="AO32" i="7" s="1"/>
  <c r="AP32" i="7"/>
  <c r="AL6" i="8"/>
  <c r="E7" i="8"/>
  <c r="E6" i="8" s="1"/>
  <c r="I7" i="8"/>
  <c r="I6" i="8" s="1"/>
  <c r="N9" i="8"/>
  <c r="Q23" i="7" s="1"/>
  <c r="S9" i="8"/>
  <c r="X23" i="7" s="1"/>
  <c r="W9" i="8"/>
  <c r="AB23" i="7" s="1"/>
  <c r="AA9" i="8"/>
  <c r="AF23" i="7" s="1"/>
  <c r="AE9" i="8"/>
  <c r="AK23" i="7" s="1"/>
  <c r="AI9" i="8"/>
  <c r="AO23" i="7" s="1"/>
  <c r="AQ23" i="7"/>
  <c r="D9" i="8"/>
  <c r="F23" i="7" s="1"/>
  <c r="H9" i="8"/>
  <c r="J23" i="7" s="1"/>
  <c r="AF12" i="8"/>
  <c r="AL24" i="7" s="1"/>
  <c r="B14" i="8"/>
  <c r="D24" i="7" s="1"/>
  <c r="AI15" i="8"/>
  <c r="AO25" i="7" s="1"/>
  <c r="D15" i="8"/>
  <c r="F25" i="7" s="1"/>
  <c r="C18" i="8"/>
  <c r="E26" i="7" s="1"/>
  <c r="P19" i="8"/>
  <c r="Q21" i="8"/>
  <c r="V27" i="7" s="1"/>
  <c r="P23" i="8"/>
  <c r="AI24" i="8"/>
  <c r="AO28" i="7" s="1"/>
  <c r="AP28" i="7"/>
  <c r="P26" i="8"/>
  <c r="U28" i="7" s="1"/>
  <c r="P28" i="8"/>
  <c r="T29" i="7" s="1"/>
  <c r="AF30" i="8"/>
  <c r="AL30" i="7" s="1"/>
  <c r="B32" i="8"/>
  <c r="D30" i="7" s="1"/>
  <c r="R42" i="8"/>
  <c r="W34" i="7" s="1"/>
  <c r="P44" i="8"/>
  <c r="U34" i="7" s="1"/>
  <c r="AI45" i="8"/>
  <c r="AO35" i="7" s="1"/>
  <c r="AP35" i="7"/>
  <c r="B46" i="8"/>
  <c r="C35" i="7" s="1"/>
  <c r="C45" i="8"/>
  <c r="E35" i="7" s="1"/>
  <c r="AQ25" i="7"/>
  <c r="AI12" i="8"/>
  <c r="AO24" i="7" s="1"/>
  <c r="AP24" i="7"/>
  <c r="B13" i="8"/>
  <c r="C24" i="7" s="1"/>
  <c r="AM6" i="8"/>
  <c r="J7" i="8"/>
  <c r="J6" i="8" s="1"/>
  <c r="J8" i="8"/>
  <c r="O9" i="8"/>
  <c r="R23" i="7" s="1"/>
  <c r="T9" i="8"/>
  <c r="Y23" i="7" s="1"/>
  <c r="X9" i="8"/>
  <c r="AC23" i="7" s="1"/>
  <c r="AB9" i="8"/>
  <c r="AG23" i="7" s="1"/>
  <c r="P13" i="8"/>
  <c r="P17" i="8"/>
  <c r="U25" i="7" s="1"/>
  <c r="AI18" i="8"/>
  <c r="AO26" i="7" s="1"/>
  <c r="AI21" i="8"/>
  <c r="AO27" i="7" s="1"/>
  <c r="AP27" i="7"/>
  <c r="B22" i="8"/>
  <c r="C27" i="7" s="1"/>
  <c r="G21" i="8"/>
  <c r="I27" i="7" s="1"/>
  <c r="K21" i="8"/>
  <c r="AF24" i="8"/>
  <c r="AL28" i="7" s="1"/>
  <c r="B26" i="8"/>
  <c r="D28" i="7" s="1"/>
  <c r="D27" i="8"/>
  <c r="F29" i="7" s="1"/>
  <c r="AI27" i="8"/>
  <c r="AO29" i="7" s="1"/>
  <c r="AP29" i="7"/>
  <c r="B28" i="8"/>
  <c r="C29" i="7" s="1"/>
  <c r="P31" i="8"/>
  <c r="P32" i="8"/>
  <c r="U30" i="7" s="1"/>
  <c r="V31" i="7"/>
  <c r="P42" i="8"/>
  <c r="AI42" i="8"/>
  <c r="AO34" i="7" s="1"/>
  <c r="AP34" i="7"/>
  <c r="P46" i="8"/>
  <c r="T35" i="7" s="1"/>
  <c r="P47" i="8"/>
  <c r="U35" i="7" s="1"/>
  <c r="Q45" i="8"/>
  <c r="X34" i="7"/>
  <c r="C23" i="7"/>
  <c r="AH6" i="8"/>
  <c r="F7" i="8"/>
  <c r="F6" i="8" s="1"/>
  <c r="AF9" i="8"/>
  <c r="AL23" i="7" s="1"/>
  <c r="AM23" i="7"/>
  <c r="P11" i="8"/>
  <c r="AF15" i="8"/>
  <c r="AL25" i="7" s="1"/>
  <c r="AM25" i="7"/>
  <c r="AJ6" i="8"/>
  <c r="AI6" i="8" s="1"/>
  <c r="C7" i="8"/>
  <c r="G7" i="8"/>
  <c r="G6" i="8" s="1"/>
  <c r="K7" i="8"/>
  <c r="K6" i="8" s="1"/>
  <c r="C8" i="8"/>
  <c r="Q9" i="8"/>
  <c r="P10" i="8"/>
  <c r="T23" i="7" s="1"/>
  <c r="P16" i="8"/>
  <c r="T25" i="7" s="1"/>
  <c r="AF18" i="8"/>
  <c r="AL26" i="7" s="1"/>
  <c r="P25" i="8"/>
  <c r="E30" i="7"/>
  <c r="AI39" i="8"/>
  <c r="AO33" i="7" s="1"/>
  <c r="AP33" i="7"/>
  <c r="AF36" i="8"/>
  <c r="AL32" i="7" s="1"/>
  <c r="B38" i="8"/>
  <c r="D32" i="7" s="1"/>
  <c r="AF42" i="8"/>
  <c r="AL34" i="7" s="1"/>
  <c r="B44" i="8"/>
  <c r="D34" i="7" s="1"/>
  <c r="E34" i="7"/>
  <c r="AM31" i="7"/>
  <c r="AM35" i="7"/>
  <c r="P35" i="8"/>
  <c r="U31" i="7" s="1"/>
  <c r="P37" i="8"/>
  <c r="AF39" i="8"/>
  <c r="AL33" i="7" s="1"/>
  <c r="P41" i="8"/>
  <c r="U33" i="7" s="1"/>
  <c r="P43" i="8"/>
  <c r="T34" i="7" s="1"/>
  <c r="AI33" i="8"/>
  <c r="AO31" i="7" s="1"/>
  <c r="AP31" i="7"/>
  <c r="B34" i="8"/>
  <c r="C31" i="7" s="1"/>
  <c r="P40" i="8"/>
  <c r="T33" i="7" s="1"/>
  <c r="E32" i="7"/>
  <c r="P7" i="8"/>
  <c r="B45" i="8"/>
  <c r="B18" i="8"/>
  <c r="C9" i="8"/>
  <c r="C15" i="8"/>
  <c r="C21" i="8"/>
  <c r="C27" i="8"/>
  <c r="C33" i="8"/>
  <c r="C39" i="8"/>
  <c r="C22" i="7" l="1"/>
  <c r="D22" i="7"/>
  <c r="B8" i="8"/>
  <c r="P30" i="8"/>
  <c r="T30" i="7"/>
  <c r="B12" i="8"/>
  <c r="P39" i="8"/>
  <c r="B7" i="8"/>
  <c r="B15" i="8"/>
  <c r="E25" i="7"/>
  <c r="B36" i="8"/>
  <c r="B30" i="8"/>
  <c r="P33" i="8"/>
  <c r="P12" i="8"/>
  <c r="T24" i="7"/>
  <c r="P21" i="8"/>
  <c r="U27" i="7"/>
  <c r="B27" i="8"/>
  <c r="E29" i="7"/>
  <c r="P36" i="8"/>
  <c r="T32" i="7"/>
  <c r="P18" i="8"/>
  <c r="T26" i="7"/>
  <c r="B21" i="8"/>
  <c r="E27" i="7"/>
  <c r="B39" i="8"/>
  <c r="E33" i="7"/>
  <c r="B33" i="8"/>
  <c r="E31" i="7"/>
  <c r="B9" i="8"/>
  <c r="E23" i="7"/>
  <c r="B24" i="8"/>
  <c r="B42" i="8"/>
  <c r="P24" i="8"/>
  <c r="T28" i="7"/>
  <c r="P9" i="8"/>
  <c r="V23" i="7"/>
  <c r="C6" i="8"/>
  <c r="B6" i="8" s="1"/>
  <c r="P8" i="8"/>
  <c r="U23" i="7"/>
  <c r="S23" i="7" s="1"/>
  <c r="P45" i="8"/>
  <c r="V35" i="7"/>
  <c r="P15" i="8"/>
  <c r="J17" i="2"/>
  <c r="Y22" i="7"/>
  <c r="T22" i="7"/>
  <c r="U22" i="7" l="1"/>
  <c r="P6" i="8"/>
  <c r="H22" i="7"/>
  <c r="P18" i="2" l="1"/>
  <c r="B53" i="2"/>
  <c r="AZ35" i="7" s="1"/>
  <c r="B52" i="2"/>
  <c r="AZ34" i="7" s="1"/>
  <c r="B51" i="2"/>
  <c r="AZ33" i="7" s="1"/>
  <c r="B50" i="2"/>
  <c r="AX32" i="7" s="1"/>
  <c r="B49" i="2"/>
  <c r="AZ31" i="7" s="1"/>
  <c r="B48" i="2"/>
  <c r="AZ30" i="7" s="1"/>
  <c r="B47" i="2"/>
  <c r="AZ29" i="7" s="1"/>
  <c r="B46" i="2"/>
  <c r="AZ28" i="7" s="1"/>
  <c r="B45" i="2"/>
  <c r="AZ27" i="7" s="1"/>
  <c r="B44" i="2"/>
  <c r="AZ26" i="7" s="1"/>
  <c r="B43" i="2"/>
  <c r="AZ25" i="7" s="1"/>
  <c r="B42" i="2"/>
  <c r="AZ24" i="7" s="1"/>
  <c r="B41" i="2"/>
  <c r="AZ23" i="7" s="1"/>
  <c r="AX23" i="7" l="1"/>
  <c r="AX27" i="7"/>
  <c r="AX31" i="7"/>
  <c r="AX35" i="7"/>
  <c r="AZ32" i="7"/>
  <c r="AX25" i="7"/>
  <c r="AX29" i="7"/>
  <c r="AX33" i="7"/>
  <c r="AR28" i="7"/>
  <c r="AX24" i="7"/>
  <c r="AX28" i="7"/>
  <c r="AX26" i="7"/>
  <c r="AX30" i="7"/>
  <c r="AX34" i="7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C53" i="2"/>
  <c r="C52" i="2"/>
  <c r="C51" i="2"/>
  <c r="AS33" i="7" s="1"/>
  <c r="C50" i="2"/>
  <c r="C49" i="2"/>
  <c r="C48" i="2"/>
  <c r="C47" i="2"/>
  <c r="C46" i="2"/>
  <c r="C45" i="2"/>
  <c r="C44" i="2"/>
  <c r="C43" i="2"/>
  <c r="C42" i="2"/>
  <c r="C41" i="2"/>
  <c r="F18" i="2"/>
  <c r="G18" i="2" s="1"/>
  <c r="P17" i="2"/>
  <c r="P16" i="2"/>
  <c r="P15" i="2"/>
  <c r="P14" i="2"/>
  <c r="P13" i="2"/>
  <c r="P12" i="2"/>
  <c r="P11" i="2"/>
  <c r="P10" i="2"/>
  <c r="P9" i="2"/>
  <c r="P8" i="2"/>
  <c r="F8" i="2"/>
  <c r="G8" i="2" s="1"/>
  <c r="E18" i="2" l="1"/>
  <c r="Q18" i="2" s="1"/>
  <c r="R18" i="2" s="1"/>
  <c r="E8" i="2"/>
  <c r="F17" i="2" l="1"/>
  <c r="E17" i="2" s="1"/>
  <c r="F16" i="2"/>
  <c r="E16" i="2" s="1"/>
  <c r="F15" i="2"/>
  <c r="E15" i="2" s="1"/>
  <c r="F14" i="2"/>
  <c r="E14" i="2" s="1"/>
  <c r="F13" i="2"/>
  <c r="E13" i="2" s="1"/>
  <c r="F12" i="2"/>
  <c r="E12" i="2" s="1"/>
  <c r="F11" i="2"/>
  <c r="E11" i="2" s="1"/>
  <c r="F10" i="2"/>
  <c r="E10" i="2" s="1"/>
  <c r="F9" i="2"/>
  <c r="E9" i="2" s="1"/>
  <c r="G14" i="2" l="1"/>
  <c r="G12" i="2"/>
  <c r="G9" i="2"/>
  <c r="G11" i="2"/>
  <c r="G13" i="2"/>
  <c r="G15" i="2"/>
  <c r="G17" i="2"/>
  <c r="G10" i="2"/>
  <c r="Q10" i="2" s="1"/>
  <c r="R10" i="2" s="1"/>
  <c r="G16" i="2"/>
  <c r="Q16" i="2" s="1"/>
  <c r="R16" i="2" s="1"/>
  <c r="Q8" i="2"/>
  <c r="R8" i="2" s="1"/>
  <c r="AS35" i="7"/>
  <c r="AR35" i="7"/>
  <c r="S35" i="7"/>
  <c r="AV35" i="7" s="1"/>
  <c r="B35" i="7"/>
  <c r="AU35" i="7" s="1"/>
  <c r="AS34" i="7"/>
  <c r="AR34" i="7"/>
  <c r="S34" i="7"/>
  <c r="AV34" i="7" s="1"/>
  <c r="B34" i="7"/>
  <c r="AU34" i="7" s="1"/>
  <c r="AR33" i="7"/>
  <c r="S33" i="7"/>
  <c r="AV33" i="7" s="1"/>
  <c r="B33" i="7"/>
  <c r="AU33" i="7" s="1"/>
  <c r="AS32" i="7"/>
  <c r="AR32" i="7"/>
  <c r="S32" i="7"/>
  <c r="AV32" i="7" s="1"/>
  <c r="B32" i="7"/>
  <c r="AU32" i="7" s="1"/>
  <c r="AS31" i="7"/>
  <c r="AR31" i="7"/>
  <c r="AT31" i="7" s="1"/>
  <c r="S31" i="7"/>
  <c r="AV31" i="7" s="1"/>
  <c r="B31" i="7"/>
  <c r="AU31" i="7" s="1"/>
  <c r="AS30" i="7"/>
  <c r="AR30" i="7"/>
  <c r="S30" i="7"/>
  <c r="AV30" i="7" s="1"/>
  <c r="B30" i="7"/>
  <c r="AU30" i="7" s="1"/>
  <c r="AS29" i="7"/>
  <c r="AR29" i="7"/>
  <c r="S29" i="7"/>
  <c r="AV29" i="7" s="1"/>
  <c r="B29" i="7"/>
  <c r="AU29" i="7" s="1"/>
  <c r="AS28" i="7"/>
  <c r="S28" i="7"/>
  <c r="AV28" i="7" s="1"/>
  <c r="B28" i="7"/>
  <c r="AU28" i="7" s="1"/>
  <c r="AS27" i="7"/>
  <c r="AR27" i="7"/>
  <c r="S27" i="7"/>
  <c r="AV27" i="7" s="1"/>
  <c r="B27" i="7"/>
  <c r="AU27" i="7" s="1"/>
  <c r="AS26" i="7"/>
  <c r="AR26" i="7"/>
  <c r="S26" i="7"/>
  <c r="AV26" i="7" s="1"/>
  <c r="B26" i="7"/>
  <c r="AU26" i="7" s="1"/>
  <c r="AS25" i="7"/>
  <c r="AR25" i="7"/>
  <c r="S25" i="7"/>
  <c r="AV25" i="7" s="1"/>
  <c r="B25" i="7"/>
  <c r="AU25" i="7" s="1"/>
  <c r="AS24" i="7"/>
  <c r="AR24" i="7"/>
  <c r="S24" i="7"/>
  <c r="B24" i="7"/>
  <c r="AU24" i="7" s="1"/>
  <c r="AS23" i="7"/>
  <c r="AR23" i="7"/>
  <c r="AV23" i="7"/>
  <c r="B23" i="7"/>
  <c r="AY22" i="7"/>
  <c r="AZ22" i="7" s="1"/>
  <c r="AW22" i="7"/>
  <c r="AX22" i="7" s="1"/>
  <c r="AQ22" i="7"/>
  <c r="AP22" i="7"/>
  <c r="AN22" i="7"/>
  <c r="AM22" i="7"/>
  <c r="AK22" i="7"/>
  <c r="AJ22" i="7"/>
  <c r="AI22" i="7"/>
  <c r="AG22" i="7"/>
  <c r="AF22" i="7"/>
  <c r="AE22" i="7"/>
  <c r="AD22" i="7"/>
  <c r="AC22" i="7"/>
  <c r="AB22" i="7"/>
  <c r="AA22" i="7"/>
  <c r="Z22" i="7"/>
  <c r="X22" i="7"/>
  <c r="W22" i="7"/>
  <c r="V22" i="7"/>
  <c r="R22" i="7"/>
  <c r="Q22" i="7"/>
  <c r="P22" i="7"/>
  <c r="O22" i="7"/>
  <c r="N22" i="7"/>
  <c r="L22" i="7"/>
  <c r="K22" i="7"/>
  <c r="J22" i="7"/>
  <c r="I22" i="7"/>
  <c r="G22" i="7"/>
  <c r="F22" i="7"/>
  <c r="E22" i="7"/>
  <c r="B17" i="7"/>
  <c r="B16" i="7"/>
  <c r="B15" i="7"/>
  <c r="AO14" i="7"/>
  <c r="AL14" i="7"/>
  <c r="B14" i="7"/>
  <c r="AO13" i="7"/>
  <c r="AL13" i="7"/>
  <c r="B13" i="7"/>
  <c r="AZ12" i="7"/>
  <c r="AO12" i="7"/>
  <c r="AL12" i="7"/>
  <c r="B12" i="7"/>
  <c r="AX11" i="7"/>
  <c r="AO11" i="7"/>
  <c r="AL11" i="7"/>
  <c r="S11" i="7"/>
  <c r="B11" i="7"/>
  <c r="AX10" i="7"/>
  <c r="AO10" i="7"/>
  <c r="AL10" i="7"/>
  <c r="S10" i="7"/>
  <c r="B10" i="7"/>
  <c r="AX9" i="7"/>
  <c r="AO9" i="7"/>
  <c r="AL9" i="7"/>
  <c r="S9" i="7"/>
  <c r="B9" i="7"/>
  <c r="AX8" i="7"/>
  <c r="AO8" i="7"/>
  <c r="AL8" i="7"/>
  <c r="S8" i="7"/>
  <c r="B8" i="7"/>
  <c r="AU23" i="7" l="1"/>
  <c r="B22" i="7"/>
  <c r="AV24" i="7"/>
  <c r="S22" i="7"/>
  <c r="Q15" i="2"/>
  <c r="R15" i="2" s="1"/>
  <c r="Q11" i="2"/>
  <c r="R11" i="2" s="1"/>
  <c r="Q12" i="2"/>
  <c r="R12" i="2" s="1"/>
  <c r="Q9" i="2"/>
  <c r="R9" i="2" s="1"/>
  <c r="Q14" i="2"/>
  <c r="R14" i="2" s="1"/>
  <c r="Q17" i="2"/>
  <c r="R17" i="2" s="1"/>
  <c r="Q13" i="2"/>
  <c r="R13" i="2" s="1"/>
  <c r="AS12" i="7"/>
  <c r="AT24" i="7"/>
  <c r="AS11" i="7"/>
  <c r="AX12" i="7"/>
  <c r="AV22" i="7"/>
  <c r="AS10" i="7"/>
  <c r="AZ11" i="7"/>
  <c r="AT32" i="7"/>
  <c r="AU22" i="7"/>
  <c r="AT34" i="7"/>
  <c r="AT25" i="7"/>
  <c r="AT33" i="7"/>
  <c r="AT26" i="7"/>
  <c r="AT29" i="7"/>
  <c r="AL22" i="7"/>
  <c r="AR22" i="7" s="1"/>
  <c r="AZ8" i="7"/>
  <c r="AZ9" i="7"/>
  <c r="AT30" i="7"/>
  <c r="AZ10" i="7"/>
  <c r="AO22" i="7"/>
  <c r="AS22" i="7" s="1"/>
  <c r="AT27" i="7"/>
  <c r="AT35" i="7"/>
  <c r="AT28" i="7"/>
  <c r="AT23" i="7"/>
  <c r="AX13" i="7"/>
  <c r="AS8" i="7"/>
  <c r="AZ13" i="7"/>
  <c r="AS13" i="7"/>
  <c r="AS9" i="7"/>
  <c r="AX34" i="6"/>
  <c r="AX35" i="6"/>
  <c r="AX36" i="6"/>
  <c r="AX37" i="6"/>
  <c r="AX38" i="6"/>
  <c r="AX39" i="6"/>
  <c r="AX40" i="6"/>
  <c r="AX41" i="6"/>
  <c r="AX42" i="6"/>
  <c r="AX43" i="6"/>
  <c r="AX33" i="6"/>
  <c r="AX32" i="6"/>
  <c r="AX31" i="6"/>
  <c r="BC22" i="6"/>
  <c r="BB22" i="6" s="1"/>
  <c r="BC24" i="6"/>
  <c r="AT23" i="6" s="1"/>
  <c r="BC25" i="6"/>
  <c r="AP24" i="6" s="1"/>
  <c r="BC26" i="6"/>
  <c r="AQ25" i="6" s="1"/>
  <c r="BC27" i="6"/>
  <c r="AS26" i="6" s="1"/>
  <c r="BC28" i="6"/>
  <c r="AT27" i="6" s="1"/>
  <c r="BC29" i="6"/>
  <c r="AP28" i="6" s="1"/>
  <c r="BC30" i="6"/>
  <c r="AQ29" i="6" s="1"/>
  <c r="BC31" i="6"/>
  <c r="AQ28" i="6" l="1"/>
  <c r="AT22" i="7"/>
  <c r="AV24" i="6"/>
  <c r="AV28" i="6"/>
  <c r="AP27" i="6"/>
  <c r="AQ23" i="6"/>
  <c r="AV23" i="6"/>
  <c r="AT26" i="6"/>
  <c r="AQ27" i="6"/>
  <c r="BD22" i="6"/>
  <c r="AV27" i="6"/>
  <c r="AX26" i="6"/>
  <c r="AP23" i="6"/>
  <c r="AQ26" i="6"/>
  <c r="AP26" i="6"/>
  <c r="BB27" i="6"/>
  <c r="AV26" i="6"/>
  <c r="AQ24" i="6"/>
  <c r="BD30" i="6"/>
  <c r="BD26" i="6"/>
  <c r="AS25" i="6"/>
  <c r="BD25" i="6"/>
  <c r="AX29" i="6"/>
  <c r="AX25" i="6"/>
  <c r="AS24" i="6"/>
  <c r="BD24" i="6"/>
  <c r="BB25" i="6"/>
  <c r="AT28" i="6"/>
  <c r="AT24" i="6"/>
  <c r="AS27" i="6"/>
  <c r="AS23" i="6"/>
  <c r="AP29" i="6"/>
  <c r="BJ30" i="6" s="1"/>
  <c r="AP25" i="6"/>
  <c r="AS29" i="6"/>
  <c r="BD29" i="6"/>
  <c r="BB30" i="6"/>
  <c r="BB26" i="6"/>
  <c r="AT29" i="6"/>
  <c r="AT25" i="6"/>
  <c r="AS28" i="6"/>
  <c r="BD28" i="6"/>
  <c r="BB29" i="6"/>
  <c r="AX28" i="6"/>
  <c r="AX24" i="6"/>
  <c r="BD27" i="6"/>
  <c r="BB28" i="6"/>
  <c r="BB24" i="6"/>
  <c r="AV29" i="6"/>
  <c r="AV25" i="6"/>
  <c r="AX27" i="6"/>
  <c r="AX23" i="6"/>
  <c r="BK30" i="6" l="1"/>
  <c r="BL30" i="6" s="1"/>
  <c r="R34" i="6"/>
  <c r="AT34" i="6" s="1"/>
  <c r="R33" i="6"/>
  <c r="AT33" i="6" s="1"/>
  <c r="BJ22" i="6"/>
  <c r="BK22" i="6"/>
  <c r="BJ24" i="6"/>
  <c r="BK24" i="6"/>
  <c r="BJ25" i="6"/>
  <c r="BK25" i="6"/>
  <c r="BJ26" i="6"/>
  <c r="BK26" i="6"/>
  <c r="BJ27" i="6"/>
  <c r="BK27" i="6"/>
  <c r="BJ28" i="6"/>
  <c r="BK28" i="6"/>
  <c r="BJ29" i="6"/>
  <c r="BK29" i="6"/>
  <c r="M30" i="6"/>
  <c r="AM36" i="6"/>
  <c r="AQ36" i="6" s="1"/>
  <c r="AJ33" i="6"/>
  <c r="AP33" i="6" s="1"/>
  <c r="BG7" i="6"/>
  <c r="BL7" i="6"/>
  <c r="B8" i="6"/>
  <c r="R8" i="6"/>
  <c r="AJ8" i="6"/>
  <c r="AM8" i="6"/>
  <c r="BC8" i="6"/>
  <c r="AV8" i="6" s="1"/>
  <c r="BE8" i="6"/>
  <c r="BF8" i="6"/>
  <c r="B9" i="6"/>
  <c r="R9" i="6"/>
  <c r="AJ9" i="6"/>
  <c r="AM9" i="6"/>
  <c r="BC9" i="6"/>
  <c r="AV9" i="6" s="1"/>
  <c r="BE9" i="6"/>
  <c r="BF9" i="6"/>
  <c r="B10" i="6"/>
  <c r="R10" i="6"/>
  <c r="AJ10" i="6"/>
  <c r="AM10" i="6"/>
  <c r="BC10" i="6"/>
  <c r="AV10" i="6" s="1"/>
  <c r="BE10" i="6"/>
  <c r="BF10" i="6"/>
  <c r="B11" i="6"/>
  <c r="R11" i="6"/>
  <c r="AJ11" i="6"/>
  <c r="AM11" i="6"/>
  <c r="BC11" i="6"/>
  <c r="AV11" i="6" s="1"/>
  <c r="BE11" i="6"/>
  <c r="BF11" i="6"/>
  <c r="B12" i="6"/>
  <c r="AJ12" i="6"/>
  <c r="AM12" i="6"/>
  <c r="BC12" i="6"/>
  <c r="BD12" i="6" s="1"/>
  <c r="BE12" i="6"/>
  <c r="BF12" i="6"/>
  <c r="B13" i="6"/>
  <c r="AJ13" i="6"/>
  <c r="AM13" i="6"/>
  <c r="BC13" i="6"/>
  <c r="AV13" i="6" s="1"/>
  <c r="BE13" i="6"/>
  <c r="BF13" i="6"/>
  <c r="B14" i="6"/>
  <c r="AJ14" i="6"/>
  <c r="AM14" i="6"/>
  <c r="BC14" i="6"/>
  <c r="BD14" i="6" s="1"/>
  <c r="BE14" i="6"/>
  <c r="BF14" i="6"/>
  <c r="BJ14" i="6"/>
  <c r="B15" i="6"/>
  <c r="BC15" i="6"/>
  <c r="BE15" i="6"/>
  <c r="BF15" i="6"/>
  <c r="BJ15" i="6"/>
  <c r="B16" i="6"/>
  <c r="BC16" i="6"/>
  <c r="BD16" i="6" s="1"/>
  <c r="BE16" i="6"/>
  <c r="BF16" i="6"/>
  <c r="BJ16" i="6"/>
  <c r="B17" i="6"/>
  <c r="BC17" i="6"/>
  <c r="BE17" i="6"/>
  <c r="BF17" i="6"/>
  <c r="BJ17" i="6"/>
  <c r="BC18" i="6"/>
  <c r="BC19" i="6"/>
  <c r="BC20" i="6"/>
  <c r="BC23" i="6"/>
  <c r="C30" i="6"/>
  <c r="D30" i="6"/>
  <c r="E30" i="6"/>
  <c r="F30" i="6"/>
  <c r="G30" i="6"/>
  <c r="H30" i="6"/>
  <c r="I30" i="6"/>
  <c r="J30" i="6"/>
  <c r="K30" i="6"/>
  <c r="N30" i="6"/>
  <c r="O30" i="6"/>
  <c r="P30" i="6"/>
  <c r="Q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G30" i="6"/>
  <c r="AH30" i="6"/>
  <c r="AI30" i="6"/>
  <c r="AK30" i="6"/>
  <c r="AL30" i="6"/>
  <c r="AJ31" i="6"/>
  <c r="AP31" i="6" s="1"/>
  <c r="AJ32" i="6"/>
  <c r="AP32" i="6" s="1"/>
  <c r="AJ34" i="6"/>
  <c r="AP34" i="6" s="1"/>
  <c r="AJ35" i="6"/>
  <c r="AP35" i="6" s="1"/>
  <c r="AJ36" i="6"/>
  <c r="AP36" i="6" s="1"/>
  <c r="AJ37" i="6"/>
  <c r="AP37" i="6" s="1"/>
  <c r="AJ38" i="6"/>
  <c r="AP38" i="6" s="1"/>
  <c r="AJ39" i="6"/>
  <c r="AP39" i="6" s="1"/>
  <c r="AJ40" i="6"/>
  <c r="AP40" i="6" s="1"/>
  <c r="AJ41" i="6"/>
  <c r="AP41" i="6" s="1"/>
  <c r="AJ42" i="6"/>
  <c r="AP42" i="6" s="1"/>
  <c r="AJ43" i="6"/>
  <c r="AP43" i="6" s="1"/>
  <c r="AM31" i="6"/>
  <c r="AQ31" i="6" s="1"/>
  <c r="AM32" i="6"/>
  <c r="AQ32" i="6" s="1"/>
  <c r="AM33" i="6"/>
  <c r="AQ33" i="6" s="1"/>
  <c r="AM34" i="6"/>
  <c r="AQ34" i="6" s="1"/>
  <c r="AM35" i="6"/>
  <c r="AQ35" i="6" s="1"/>
  <c r="AM37" i="6"/>
  <c r="AQ37" i="6" s="1"/>
  <c r="AM38" i="6"/>
  <c r="AQ38" i="6" s="1"/>
  <c r="AM39" i="6"/>
  <c r="AQ39" i="6" s="1"/>
  <c r="AM40" i="6"/>
  <c r="AQ40" i="6" s="1"/>
  <c r="AM41" i="6"/>
  <c r="AQ41" i="6" s="1"/>
  <c r="AM42" i="6"/>
  <c r="AQ42" i="6" s="1"/>
  <c r="AM43" i="6"/>
  <c r="AQ43" i="6" s="1"/>
  <c r="AN30" i="6"/>
  <c r="AO30" i="6"/>
  <c r="AU30" i="6"/>
  <c r="AW30" i="6"/>
  <c r="AX30" i="6" s="1"/>
  <c r="B31" i="6"/>
  <c r="AS31" i="6" s="1"/>
  <c r="R31" i="6"/>
  <c r="AT31" i="6" s="1"/>
  <c r="B32" i="6"/>
  <c r="AS32" i="6" s="1"/>
  <c r="R32" i="6"/>
  <c r="AT32" i="6" s="1"/>
  <c r="B33" i="6"/>
  <c r="AS33" i="6" s="1"/>
  <c r="B34" i="6"/>
  <c r="AS34" i="6" s="1"/>
  <c r="B35" i="6"/>
  <c r="AS35" i="6" s="1"/>
  <c r="R35" i="6"/>
  <c r="AT35" i="6" s="1"/>
  <c r="B36" i="6"/>
  <c r="AS36" i="6" s="1"/>
  <c r="R36" i="6"/>
  <c r="AT36" i="6" s="1"/>
  <c r="B37" i="6"/>
  <c r="AS37" i="6" s="1"/>
  <c r="R37" i="6"/>
  <c r="AT37" i="6" s="1"/>
  <c r="B38" i="6"/>
  <c r="AS38" i="6" s="1"/>
  <c r="R38" i="6"/>
  <c r="AT38" i="6" s="1"/>
  <c r="B39" i="6"/>
  <c r="AS39" i="6" s="1"/>
  <c r="R39" i="6"/>
  <c r="AT39" i="6" s="1"/>
  <c r="B40" i="6"/>
  <c r="AS40" i="6" s="1"/>
  <c r="R40" i="6"/>
  <c r="AT40" i="6" s="1"/>
  <c r="B41" i="6"/>
  <c r="AS41" i="6" s="1"/>
  <c r="R41" i="6"/>
  <c r="AT41" i="6" s="1"/>
  <c r="B42" i="6"/>
  <c r="AS42" i="6" s="1"/>
  <c r="R42" i="6"/>
  <c r="AT42" i="6" s="1"/>
  <c r="B43" i="6"/>
  <c r="AS43" i="6" s="1"/>
  <c r="R43" i="6"/>
  <c r="AT43" i="6" s="1"/>
  <c r="BL29" i="6" l="1"/>
  <c r="BL27" i="6"/>
  <c r="BL25" i="6"/>
  <c r="BL28" i="6"/>
  <c r="BL26" i="6"/>
  <c r="BL24" i="6"/>
  <c r="BL22" i="6"/>
  <c r="AS22" i="6"/>
  <c r="BD23" i="6"/>
  <c r="AP22" i="6"/>
  <c r="AX22" i="6"/>
  <c r="AQ22" i="6"/>
  <c r="AV22" i="6"/>
  <c r="AT22" i="6"/>
  <c r="BB23" i="6"/>
  <c r="BE31" i="6"/>
  <c r="AV30" i="6"/>
  <c r="BB9" i="6"/>
  <c r="AX10" i="6"/>
  <c r="BD10" i="6"/>
  <c r="BG10" i="6"/>
  <c r="AR33" i="6"/>
  <c r="AQ12" i="6"/>
  <c r="BJ12" i="6" s="1"/>
  <c r="BB16" i="6"/>
  <c r="BG14" i="6"/>
  <c r="BB11" i="6"/>
  <c r="BB10" i="6"/>
  <c r="BG16" i="6"/>
  <c r="BB14" i="6"/>
  <c r="AQ13" i="6"/>
  <c r="BJ13" i="6" s="1"/>
  <c r="AQ11" i="6"/>
  <c r="BJ11" i="6" s="1"/>
  <c r="AQ10" i="6"/>
  <c r="BJ10" i="6" s="1"/>
  <c r="AQ9" i="6"/>
  <c r="BJ9" i="6" s="1"/>
  <c r="BD13" i="6"/>
  <c r="BD11" i="6"/>
  <c r="BK11" i="6" s="1"/>
  <c r="AJ30" i="6"/>
  <c r="AP30" i="6" s="1"/>
  <c r="R30" i="6"/>
  <c r="B30" i="6"/>
  <c r="BG15" i="6"/>
  <c r="BG12" i="6"/>
  <c r="AX9" i="6"/>
  <c r="BG13" i="6"/>
  <c r="BD9" i="6"/>
  <c r="BD8" i="6"/>
  <c r="BB8" i="6"/>
  <c r="BG17" i="6"/>
  <c r="BB13" i="6"/>
  <c r="BG11" i="6"/>
  <c r="AX11" i="6"/>
  <c r="AQ8" i="6"/>
  <c r="BJ8" i="6" s="1"/>
  <c r="AM30" i="6"/>
  <c r="AQ30" i="6" s="1"/>
  <c r="BK16" i="6"/>
  <c r="BL16" i="6" s="1"/>
  <c r="BB15" i="6"/>
  <c r="BG8" i="6"/>
  <c r="AX8" i="6"/>
  <c r="BB17" i="6"/>
  <c r="BK14" i="6"/>
  <c r="BL14" i="6" s="1"/>
  <c r="BG9" i="6"/>
  <c r="BF31" i="6"/>
  <c r="AX12" i="6"/>
  <c r="BB12" i="6"/>
  <c r="BK12" i="6" s="1"/>
  <c r="AR34" i="6"/>
  <c r="BD17" i="6"/>
  <c r="BD15" i="6"/>
  <c r="AX13" i="6"/>
  <c r="AV12" i="6"/>
  <c r="BK10" i="6" l="1"/>
  <c r="BL10" i="6" s="1"/>
  <c r="BG31" i="6"/>
  <c r="BL11" i="6"/>
  <c r="BL12" i="6"/>
  <c r="BK23" i="6"/>
  <c r="BJ23" i="6"/>
  <c r="BD31" i="6"/>
  <c r="AT30" i="6"/>
  <c r="AS30" i="6"/>
  <c r="BB31" i="6"/>
  <c r="BK9" i="6"/>
  <c r="BL9" i="6" s="1"/>
  <c r="AR31" i="6"/>
  <c r="AR42" i="6"/>
  <c r="AR35" i="6"/>
  <c r="AR38" i="6"/>
  <c r="AR32" i="6"/>
  <c r="AR36" i="6"/>
  <c r="AR40" i="6"/>
  <c r="AR41" i="6"/>
  <c r="AR37" i="6"/>
  <c r="AR43" i="6"/>
  <c r="BJ31" i="6"/>
  <c r="AR39" i="6"/>
  <c r="BK8" i="6"/>
  <c r="BL8" i="6" s="1"/>
  <c r="BK13" i="6"/>
  <c r="BL13" i="6" s="1"/>
  <c r="BK17" i="6"/>
  <c r="BL17" i="6" s="1"/>
  <c r="AR30" i="6"/>
  <c r="BK15" i="6"/>
  <c r="BL15" i="6" s="1"/>
  <c r="BL23" i="6" l="1"/>
  <c r="BK31" i="6"/>
  <c r="BL31" i="6" s="1"/>
</calcChain>
</file>

<file path=xl/sharedStrings.xml><?xml version="1.0" encoding="utf-8"?>
<sst xmlns="http://schemas.openxmlformats.org/spreadsheetml/2006/main" count="705" uniqueCount="298">
  <si>
    <t>Couple</t>
  </si>
  <si>
    <t>To   Other Provinces (Cities)</t>
    <phoneticPr fontId="4" type="noConversion"/>
  </si>
  <si>
    <t xml:space="preserve">… </t>
  </si>
  <si>
    <t>Couple</t>
    <phoneticPr fontId="5" type="noConversion"/>
  </si>
  <si>
    <t>-</t>
    <phoneticPr fontId="4" type="noConversion"/>
  </si>
  <si>
    <t>年終人口</t>
  </si>
  <si>
    <t>103年</t>
  </si>
  <si>
    <t>102年</t>
  </si>
  <si>
    <t>101年</t>
  </si>
  <si>
    <t>100年</t>
  </si>
  <si>
    <t>99年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</si>
  <si>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</si>
  <si>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</si>
  <si>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</si>
  <si>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</si>
  <si>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</si>
  <si>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</si>
  <si>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</si>
  <si>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</si>
  <si>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</si>
  <si>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</si>
  <si>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</si>
  <si>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</si>
  <si>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</si>
  <si>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r>
      <t>1</t>
    </r>
    <r>
      <rPr>
        <sz val="9"/>
        <rFont val="Times New Roman"/>
        <family val="1"/>
      </rPr>
      <t>08</t>
    </r>
    <r>
      <rPr>
        <sz val="9"/>
        <rFont val="細明體"/>
        <family val="3"/>
        <charset val="136"/>
      </rPr>
      <t>年</t>
    </r>
    <phoneticPr fontId="4" type="noConversion"/>
  </si>
  <si>
    <r>
      <t>107</t>
    </r>
    <r>
      <rPr>
        <sz val="9"/>
        <rFont val="細明體"/>
        <family val="3"/>
        <charset val="136"/>
      </rPr>
      <t>年</t>
    </r>
    <phoneticPr fontId="4" type="noConversion"/>
  </si>
  <si>
    <r>
      <t>106</t>
    </r>
    <r>
      <rPr>
        <sz val="9"/>
        <rFont val="細明體"/>
        <family val="3"/>
        <charset val="136"/>
      </rPr>
      <t>年</t>
    </r>
    <phoneticPr fontId="4" type="noConversion"/>
  </si>
  <si>
    <r>
      <t>105</t>
    </r>
    <r>
      <rPr>
        <sz val="9"/>
        <rFont val="細明體"/>
        <family val="3"/>
        <charset val="136"/>
      </rPr>
      <t>年</t>
    </r>
    <phoneticPr fontId="4" type="noConversion"/>
  </si>
  <si>
    <r>
      <t>104</t>
    </r>
    <r>
      <rPr>
        <sz val="9"/>
        <rFont val="細明體"/>
        <family val="3"/>
        <charset val="136"/>
      </rPr>
      <t>年</t>
    </r>
    <phoneticPr fontId="4" type="noConversion"/>
  </si>
  <si>
    <t>*淨增加率=自然增加率+社會增加率</t>
    <phoneticPr fontId="4" type="noConversion"/>
  </si>
  <si>
    <r>
      <t>*</t>
    </r>
    <r>
      <rPr>
        <sz val="12"/>
        <rFont val="新細明體"/>
        <family val="1"/>
        <charset val="136"/>
      </rPr>
      <t>自然增加率</t>
    </r>
    <r>
      <rPr>
        <sz val="12"/>
        <rFont val="Times New Roman"/>
        <family val="1"/>
      </rPr>
      <t>=</t>
    </r>
    <r>
      <rPr>
        <sz val="12"/>
        <rFont val="新細明體"/>
        <family val="1"/>
        <charset val="136"/>
      </rPr>
      <t>粗出生率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粗死亡率</t>
    </r>
    <phoneticPr fontId="4" type="noConversion"/>
  </si>
  <si>
    <r>
      <t>*</t>
    </r>
    <r>
      <rPr>
        <sz val="12"/>
        <rFont val="新細明體"/>
        <family val="1"/>
        <charset val="136"/>
      </rPr>
      <t>社會增加率</t>
    </r>
    <r>
      <rPr>
        <sz val="12"/>
        <rFont val="Times New Roman"/>
        <family val="1"/>
      </rPr>
      <t>=</t>
    </r>
    <r>
      <rPr>
        <sz val="12"/>
        <rFont val="新細明體"/>
        <family val="1"/>
        <charset val="136"/>
      </rPr>
      <t>遷入率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遷出率</t>
    </r>
    <phoneticPr fontId="4" type="noConversion"/>
  </si>
  <si>
    <r>
      <t>109</t>
    </r>
    <r>
      <rPr>
        <sz val="9"/>
        <rFont val="新細明體"/>
        <family val="1"/>
        <charset val="136"/>
      </rPr>
      <t>年</t>
    </r>
    <phoneticPr fontId="4" type="noConversion"/>
  </si>
  <si>
    <r>
      <rPr>
        <sz val="9"/>
        <rFont val="華康中黑體"/>
        <family val="3"/>
        <charset val="136"/>
      </rPr>
      <t>年終人口</t>
    </r>
    <phoneticPr fontId="4" type="noConversion"/>
  </si>
  <si>
    <r>
      <rPr>
        <sz val="9"/>
        <rFont val="新細明體"/>
        <family val="3"/>
        <charset val="136"/>
      </rPr>
      <t>遷出人數</t>
    </r>
    <phoneticPr fontId="4" type="noConversion"/>
  </si>
  <si>
    <r>
      <rPr>
        <sz val="9"/>
        <rFont val="新細明體"/>
        <family val="3"/>
        <charset val="136"/>
      </rPr>
      <t>遷入人數</t>
    </r>
    <phoneticPr fontId="4" type="noConversion"/>
  </si>
  <si>
    <r>
      <rPr>
        <sz val="9"/>
        <rFont val="華康中黑體"/>
        <family val="3"/>
        <charset val="136"/>
      </rPr>
      <t>遷入率</t>
    </r>
    <phoneticPr fontId="4" type="noConversion"/>
  </si>
  <si>
    <r>
      <rPr>
        <sz val="9"/>
        <rFont val="華康中黑體"/>
        <family val="3"/>
        <charset val="136"/>
      </rPr>
      <t>遷出率</t>
    </r>
    <phoneticPr fontId="4" type="noConversion"/>
  </si>
  <si>
    <r>
      <rPr>
        <sz val="9"/>
        <rFont val="華康中黑體"/>
        <family val="3"/>
        <charset val="136"/>
      </rPr>
      <t>結婚</t>
    </r>
    <phoneticPr fontId="4" type="noConversion"/>
  </si>
  <si>
    <r>
      <rPr>
        <sz val="9"/>
        <rFont val="華康中黑體"/>
        <family val="3"/>
        <charset val="136"/>
      </rPr>
      <t>離婚</t>
    </r>
    <phoneticPr fontId="4" type="noConversion"/>
  </si>
  <si>
    <r>
      <rPr>
        <sz val="9"/>
        <rFont val="新細明體"/>
        <family val="3"/>
        <charset val="136"/>
      </rPr>
      <t>粗出生率</t>
    </r>
    <phoneticPr fontId="4" type="noConversion"/>
  </si>
  <si>
    <r>
      <rPr>
        <sz val="9"/>
        <rFont val="新細明體"/>
        <family val="3"/>
        <charset val="136"/>
      </rPr>
      <t>粗死亡率</t>
    </r>
    <phoneticPr fontId="4" type="noConversion"/>
  </si>
  <si>
    <r>
      <rPr>
        <sz val="9"/>
        <rFont val="華康中黑體"/>
        <family val="3"/>
        <charset val="136"/>
      </rPr>
      <t>自然增加率</t>
    </r>
    <phoneticPr fontId="4" type="noConversion"/>
  </si>
  <si>
    <r>
      <rPr>
        <sz val="9"/>
        <rFont val="華康中黑體"/>
        <family val="3"/>
        <charset val="136"/>
      </rPr>
      <t>社會增加率</t>
    </r>
    <phoneticPr fontId="4" type="noConversion"/>
  </si>
  <si>
    <r>
      <rPr>
        <sz val="9"/>
        <rFont val="華康中黑體"/>
        <family val="3"/>
        <charset val="136"/>
      </rPr>
      <t>淨增加率</t>
    </r>
    <phoneticPr fontId="4" type="noConversion"/>
  </si>
  <si>
    <t>年中人口</t>
    <phoneticPr fontId="4" type="noConversion"/>
  </si>
  <si>
    <r>
      <rPr>
        <sz val="9"/>
        <rFont val="新細明體"/>
        <family val="3"/>
        <charset val="136"/>
      </rPr>
      <t>年</t>
    </r>
    <r>
      <rPr>
        <sz val="9"/>
        <rFont val="華康中黑體"/>
        <family val="3"/>
        <charset val="136"/>
      </rPr>
      <t>中人口</t>
    </r>
    <phoneticPr fontId="4" type="noConversion"/>
  </si>
  <si>
    <t>pw:123456</t>
    <phoneticPr fontId="4" type="noConversion"/>
  </si>
  <si>
    <t/>
  </si>
  <si>
    <t>遷　　  　　入　  　  　　人　　  　　數</t>
    <phoneticPr fontId="4" type="noConversion"/>
  </si>
  <si>
    <t>遷                 出                人                數</t>
    <phoneticPr fontId="4" type="noConversion"/>
  </si>
  <si>
    <t>同一鄉鎮市內</t>
  </si>
  <si>
    <t>出　生　人　數</t>
  </si>
  <si>
    <t>死　亡　人　數</t>
  </si>
  <si>
    <t>結婚</t>
  </si>
  <si>
    <t>離婚</t>
  </si>
  <si>
    <t>年 別 及</t>
  </si>
  <si>
    <t>合計</t>
  </si>
  <si>
    <t>自外國</t>
  </si>
  <si>
    <r>
      <rPr>
        <sz val="9"/>
        <rFont val="華康中黑體"/>
        <charset val="136"/>
      </rPr>
      <t>自　他　省</t>
    </r>
    <r>
      <rPr>
        <sz val="9"/>
        <rFont val="Times New Roman"/>
        <family val="1"/>
      </rPr>
      <t xml:space="preserve"> (</t>
    </r>
    <r>
      <rPr>
        <sz val="9"/>
        <rFont val="華康中黑體"/>
        <charset val="136"/>
      </rPr>
      <t>市</t>
    </r>
    <r>
      <rPr>
        <sz val="9"/>
        <rFont val="Times New Roman"/>
        <family val="1"/>
      </rPr>
      <t>)</t>
    </r>
  </si>
  <si>
    <t>自本省他縣市</t>
  </si>
  <si>
    <t>自本縣他鄉鎮市</t>
  </si>
  <si>
    <t>初設戶籍</t>
  </si>
  <si>
    <t>其他</t>
  </si>
  <si>
    <t>往外國</t>
  </si>
  <si>
    <t>自他省市</t>
  </si>
  <si>
    <t>往本省他縣市</t>
  </si>
  <si>
    <t>註銷戶籍</t>
  </si>
  <si>
    <t>住址變更人數</t>
  </si>
  <si>
    <t>鄉鎮市別</t>
  </si>
  <si>
    <r>
      <rPr>
        <sz val="9"/>
        <rFont val="華康中黑體"/>
        <charset val="136"/>
      </rPr>
      <t xml:space="preserve">新北市
</t>
    </r>
    <r>
      <rPr>
        <sz val="9"/>
        <rFont val="Times New Roman"/>
        <family val="1"/>
      </rPr>
      <t>New
Taipei
 City</t>
    </r>
  </si>
  <si>
    <r>
      <rPr>
        <sz val="9"/>
        <rFont val="華康中黑體"/>
        <charset val="136"/>
      </rPr>
      <t xml:space="preserve">臺北市
</t>
    </r>
    <r>
      <rPr>
        <sz val="9"/>
        <rFont val="Times New Roman"/>
        <family val="1"/>
      </rPr>
      <t>Taipei
 City</t>
    </r>
  </si>
  <si>
    <t>桃園市
Taoyuan
 City</t>
  </si>
  <si>
    <r>
      <rPr>
        <sz val="9"/>
        <rFont val="華康中黑體"/>
        <charset val="136"/>
      </rPr>
      <t xml:space="preserve">臺中市
</t>
    </r>
    <r>
      <rPr>
        <sz val="9"/>
        <rFont val="Times New Roman"/>
        <family val="1"/>
      </rPr>
      <t>Taichung
 City</t>
    </r>
  </si>
  <si>
    <r>
      <rPr>
        <sz val="9"/>
        <rFont val="華康中黑體"/>
        <charset val="136"/>
      </rPr>
      <t xml:space="preserve">臺南市
</t>
    </r>
    <r>
      <rPr>
        <sz val="9"/>
        <rFont val="Times New Roman"/>
        <family val="1"/>
      </rPr>
      <t>Tainan
 City</t>
    </r>
  </si>
  <si>
    <r>
      <rPr>
        <sz val="9"/>
        <rFont val="華康中黑體"/>
        <charset val="136"/>
      </rPr>
      <t>高雄市</t>
    </r>
    <r>
      <rPr>
        <sz val="9"/>
        <rFont val="Times New Roman"/>
        <family val="1"/>
      </rPr>
      <t xml:space="preserve"> Kaohsiung City</t>
    </r>
  </si>
  <si>
    <r>
      <rPr>
        <sz val="9"/>
        <rFont val="華康中黑體"/>
        <charset val="136"/>
      </rPr>
      <t>福建省</t>
    </r>
    <r>
      <rPr>
        <sz val="12"/>
        <rFont val="新細明體"/>
        <family val="1"/>
        <charset val="136"/>
      </rPr>
      <t>Fuchien</t>
    </r>
    <r>
      <rPr>
        <sz val="9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Prov.</t>
    </r>
  </si>
  <si>
    <t>其他省</t>
  </si>
  <si>
    <r>
      <rPr>
        <sz val="9"/>
        <rFont val="華康中黑體"/>
        <charset val="136"/>
      </rPr>
      <t xml:space="preserve">其他省市
</t>
    </r>
    <r>
      <rPr>
        <sz val="9"/>
        <rFont val="Times New Roman"/>
        <family val="1"/>
      </rPr>
      <t>Others</t>
    </r>
  </si>
  <si>
    <t>遷入</t>
  </si>
  <si>
    <t>遷出</t>
  </si>
  <si>
    <t>男</t>
  </si>
  <si>
    <t>女</t>
  </si>
  <si>
    <t>對數</t>
  </si>
  <si>
    <t>市</t>
  </si>
  <si>
    <r>
      <rPr>
        <sz val="9"/>
        <rFont val="Times New Roman"/>
        <family val="1"/>
      </rPr>
      <t>(</t>
    </r>
    <r>
      <rPr>
        <sz val="9"/>
        <rFont val="華康中黑體"/>
        <charset val="136"/>
      </rPr>
      <t>市</t>
    </r>
    <r>
      <rPr>
        <sz val="9"/>
        <rFont val="Times New Roman"/>
        <family val="1"/>
      </rPr>
      <t>)</t>
    </r>
  </si>
  <si>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對</t>
    </r>
    <r>
      <rPr>
        <sz val="9"/>
        <rFont val="Times New Roman"/>
        <family val="1"/>
      </rPr>
      <t>)</t>
    </r>
  </si>
  <si>
    <t>總計</t>
  </si>
  <si>
    <t>計</t>
  </si>
  <si>
    <t>花蓮市 男</t>
  </si>
  <si>
    <t>鳳林鎮 男</t>
  </si>
  <si>
    <t>玉里鎮 男</t>
  </si>
  <si>
    <t>新城鄉 男</t>
  </si>
  <si>
    <t>吉安鄉 男</t>
  </si>
  <si>
    <t>壽豐鄉 男</t>
  </si>
  <si>
    <t>光復鄉 男</t>
  </si>
  <si>
    <t>豐濱鄉 男</t>
  </si>
  <si>
    <t>瑞穗鄉 男</t>
  </si>
  <si>
    <t>富里鄉 男</t>
  </si>
  <si>
    <t>秀林鄉 男</t>
  </si>
  <si>
    <t>萬榮鄉 男</t>
  </si>
  <si>
    <t>卓溪鄉 男</t>
  </si>
  <si>
    <t>離婚率</t>
    <phoneticPr fontId="4" type="noConversion"/>
  </si>
  <si>
    <t>-</t>
    <phoneticPr fontId="5" type="noConversion"/>
  </si>
  <si>
    <t xml:space="preserve">      Num. of Immigration</t>
    <phoneticPr fontId="4" type="noConversion"/>
  </si>
  <si>
    <t xml:space="preserve">  Num. of Emigration</t>
    <phoneticPr fontId="4" type="noConversion"/>
  </si>
  <si>
    <t>Rate 
 ( ‰ )</t>
    <phoneticPr fontId="5" type="noConversion"/>
  </si>
  <si>
    <t>Rate  
( ‰ )</t>
    <phoneticPr fontId="5" type="noConversion"/>
  </si>
  <si>
    <t xml:space="preserve">      Num. of Immigration</t>
    <phoneticPr fontId="4" type="noConversion"/>
  </si>
  <si>
    <t xml:space="preserve">  Num. of Emigration</t>
    <phoneticPr fontId="4" type="noConversion"/>
  </si>
  <si>
    <t>Rate 
 ( ‰ )</t>
    <phoneticPr fontId="5" type="noConversion"/>
  </si>
  <si>
    <t>Rate  
( ‰ )</t>
    <phoneticPr fontId="5" type="noConversion"/>
  </si>
  <si>
    <r>
      <rPr>
        <sz val="16"/>
        <rFont val="新細明體"/>
        <family val="1"/>
        <charset val="136"/>
      </rPr>
      <t>表</t>
    </r>
    <r>
      <rPr>
        <sz val="16"/>
        <rFont val="Times New Roman"/>
        <family val="1"/>
      </rPr>
      <t xml:space="preserve"> 2</t>
    </r>
    <r>
      <rPr>
        <sz val="16"/>
        <rFont val="新細明體"/>
        <family val="1"/>
        <charset val="136"/>
      </rPr>
      <t>－</t>
    </r>
    <r>
      <rPr>
        <sz val="16"/>
        <rFont val="Times New Roman"/>
        <family val="1"/>
      </rPr>
      <t>2</t>
    </r>
    <r>
      <rPr>
        <sz val="16"/>
        <rFont val="新細明體"/>
        <family val="1"/>
        <charset val="136"/>
      </rPr>
      <t>、戶籍動態（共</t>
    </r>
    <r>
      <rPr>
        <sz val="16"/>
        <rFont val="Times New Roman"/>
        <family val="1"/>
      </rPr>
      <t>6</t>
    </r>
    <r>
      <rPr>
        <sz val="16"/>
        <rFont val="新細明體"/>
        <family val="1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新細明體"/>
        <family val="1"/>
        <charset val="136"/>
      </rPr>
      <t>第</t>
    </r>
    <r>
      <rPr>
        <sz val="16"/>
        <rFont val="Times New Roman"/>
        <family val="1"/>
      </rPr>
      <t>4</t>
    </r>
    <r>
      <rPr>
        <sz val="16"/>
        <rFont val="新細明體"/>
        <family val="1"/>
        <charset val="136"/>
      </rPr>
      <t>頁）</t>
    </r>
    <phoneticPr fontId="4" type="noConversion"/>
  </si>
  <si>
    <r>
      <t>Table 2 - 2</t>
    </r>
    <r>
      <rPr>
        <sz val="16"/>
        <rFont val="新細明體"/>
        <family val="1"/>
        <charset val="136"/>
      </rPr>
      <t>、</t>
    </r>
    <r>
      <rPr>
        <sz val="16"/>
        <rFont val="Times New Roman"/>
        <family val="1"/>
      </rPr>
      <t>Immigrants  and Emigrants(Cont.2)</t>
    </r>
    <phoneticPr fontId="4" type="noConversion"/>
  </si>
  <si>
    <r>
      <rPr>
        <sz val="16"/>
        <rFont val="新細明體"/>
        <family val="1"/>
        <charset val="136"/>
      </rPr>
      <t>表</t>
    </r>
    <r>
      <rPr>
        <sz val="16"/>
        <rFont val="Times New Roman"/>
        <family val="1"/>
      </rPr>
      <t xml:space="preserve"> 2</t>
    </r>
    <r>
      <rPr>
        <sz val="16"/>
        <rFont val="新細明體"/>
        <family val="1"/>
        <charset val="136"/>
      </rPr>
      <t>－</t>
    </r>
    <r>
      <rPr>
        <sz val="16"/>
        <rFont val="Times New Roman"/>
        <family val="1"/>
      </rPr>
      <t>2</t>
    </r>
    <r>
      <rPr>
        <sz val="16"/>
        <rFont val="新細明體"/>
        <family val="1"/>
        <charset val="136"/>
      </rPr>
      <t>、戶籍動態（共</t>
    </r>
    <r>
      <rPr>
        <sz val="16"/>
        <rFont val="Times New Roman"/>
        <family val="1"/>
      </rPr>
      <t>6</t>
    </r>
    <r>
      <rPr>
        <sz val="16"/>
        <rFont val="新細明體"/>
        <family val="1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新細明體"/>
        <family val="1"/>
        <charset val="136"/>
      </rPr>
      <t>第</t>
    </r>
    <r>
      <rPr>
        <sz val="16"/>
        <rFont val="Times New Roman"/>
        <family val="1"/>
      </rPr>
      <t>5</t>
    </r>
    <r>
      <rPr>
        <sz val="16"/>
        <rFont val="新細明體"/>
        <family val="1"/>
        <charset val="136"/>
      </rPr>
      <t>頁）</t>
    </r>
    <phoneticPr fontId="4" type="noConversion"/>
  </si>
  <si>
    <r>
      <t>Table 2 - 2</t>
    </r>
    <r>
      <rPr>
        <sz val="16"/>
        <rFont val="新細明體"/>
        <family val="1"/>
        <charset val="136"/>
      </rPr>
      <t>、</t>
    </r>
    <r>
      <rPr>
        <sz val="16"/>
        <rFont val="Times New Roman"/>
        <family val="1"/>
      </rPr>
      <t>Immigrants  and Emigrants(Cont.end)</t>
    </r>
    <phoneticPr fontId="4" type="noConversion"/>
  </si>
  <si>
    <r>
      <rPr>
        <sz val="16"/>
        <rFont val="新細明體"/>
        <family val="1"/>
        <charset val="136"/>
      </rPr>
      <t>表</t>
    </r>
    <r>
      <rPr>
        <sz val="16"/>
        <rFont val="Times New Roman"/>
        <family val="1"/>
      </rPr>
      <t xml:space="preserve"> 2</t>
    </r>
    <r>
      <rPr>
        <sz val="16"/>
        <rFont val="新細明體"/>
        <family val="1"/>
        <charset val="136"/>
      </rPr>
      <t>－</t>
    </r>
    <r>
      <rPr>
        <sz val="16"/>
        <rFont val="Times New Roman"/>
        <family val="1"/>
      </rPr>
      <t>2</t>
    </r>
    <r>
      <rPr>
        <sz val="16"/>
        <rFont val="新細明體"/>
        <family val="1"/>
        <charset val="136"/>
      </rPr>
      <t>、戶籍動態（共</t>
    </r>
    <r>
      <rPr>
        <sz val="16"/>
        <rFont val="Times New Roman"/>
        <family val="1"/>
      </rPr>
      <t>6</t>
    </r>
    <r>
      <rPr>
        <sz val="16"/>
        <rFont val="新細明體"/>
        <family val="1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新細明體"/>
        <family val="1"/>
        <charset val="136"/>
      </rPr>
      <t>第</t>
    </r>
    <r>
      <rPr>
        <sz val="16"/>
        <rFont val="Times New Roman"/>
        <family val="1"/>
      </rPr>
      <t>6</t>
    </r>
    <r>
      <rPr>
        <sz val="16"/>
        <rFont val="新細明體"/>
        <family val="1"/>
        <charset val="136"/>
      </rPr>
      <t>頁）</t>
    </r>
    <phoneticPr fontId="4" type="noConversion"/>
  </si>
  <si>
    <r>
      <rPr>
        <sz val="9"/>
        <rFont val="新細明體"/>
        <family val="1"/>
        <charset val="136"/>
      </rPr>
      <t>單位：人、對、千分比</t>
    </r>
    <phoneticPr fontId="4" type="noConversion"/>
  </si>
  <si>
    <r>
      <t xml:space="preserve">                    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Couple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( ‰ )</t>
    </r>
    <phoneticPr fontId="4" type="noConversion"/>
  </si>
  <si>
    <r>
      <rPr>
        <sz val="9"/>
        <rFont val="新細明體"/>
        <family val="1"/>
        <charset val="136"/>
      </rPr>
      <t>單位：人、對、千分比</t>
    </r>
    <phoneticPr fontId="5" type="noConversion"/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</si>
  <si>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Couple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( ‰ )</t>
    </r>
  </si>
  <si>
    <r>
      <rPr>
        <sz val="9"/>
        <rFont val="新細明體"/>
        <family val="1"/>
        <charset val="136"/>
      </rPr>
      <t>單位：人、對、千分比</t>
    </r>
  </si>
  <si>
    <r>
      <rPr>
        <sz val="9"/>
        <rFont val="新細明體"/>
        <family val="1"/>
        <charset val="136"/>
      </rPr>
      <t xml:space="preserve">年別及鄉鎮市別
</t>
    </r>
    <r>
      <rPr>
        <sz val="9"/>
        <rFont val="Times New Roman"/>
        <family val="1"/>
      </rPr>
      <t>Year &amp; District</t>
    </r>
    <phoneticPr fontId="4" type="noConversion"/>
  </si>
  <si>
    <r>
      <rPr>
        <sz val="9"/>
        <rFont val="新細明體"/>
        <family val="1"/>
        <charset val="136"/>
      </rPr>
      <t>遷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  <charset val="136"/>
      </rPr>
      <t>入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  <charset val="136"/>
      </rPr>
      <t>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  <charset val="136"/>
      </rPr>
      <t>數</t>
    </r>
    <r>
      <rPr>
        <sz val="9"/>
        <rFont val="Times New Roman"/>
        <family val="1"/>
      </rPr>
      <t xml:space="preserve"> </t>
    </r>
    <phoneticPr fontId="4" type="noConversion"/>
  </si>
  <si>
    <r>
      <t xml:space="preserve"> </t>
    </r>
    <r>
      <rPr>
        <sz val="9"/>
        <rFont val="新細明體"/>
        <family val="1"/>
        <charset val="136"/>
      </rPr>
      <t>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出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人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數</t>
    </r>
    <r>
      <rPr>
        <sz val="9"/>
        <rFont val="Times New Roman"/>
        <family val="1"/>
      </rPr>
      <t xml:space="preserve"> </t>
    </r>
    <phoneticPr fontId="4" type="noConversion"/>
  </si>
  <si>
    <r>
      <t xml:space="preserve"> </t>
    </r>
    <r>
      <rPr>
        <sz val="9"/>
        <rFont val="新細明體"/>
        <family val="1"/>
        <charset val="136"/>
      </rPr>
      <t>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出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人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數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</si>
  <si>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  <charset val="136"/>
      </rPr>
      <t xml:space="preserve">其他
</t>
    </r>
    <r>
      <rPr>
        <sz val="9"/>
        <rFont val="Times New Roman"/>
        <family val="1"/>
      </rPr>
      <t xml:space="preserve">Others
</t>
    </r>
    <phoneticPr fontId="4" type="noConversion"/>
  </si>
  <si>
    <r>
      <rPr>
        <sz val="8"/>
        <rFont val="新細明體"/>
        <family val="1"/>
        <charset val="136"/>
      </rPr>
      <t>鄉鎮市區內住址變更人數</t>
    </r>
    <r>
      <rPr>
        <sz val="8"/>
        <rFont val="Times New Roman"/>
        <family val="1"/>
      </rPr>
      <t xml:space="preserve">                    Change Residence</t>
    </r>
    <phoneticPr fontId="4" type="noConversion"/>
  </si>
  <si>
    <r>
      <rPr>
        <sz val="9"/>
        <rFont val="新細明體"/>
        <family val="1"/>
        <charset val="136"/>
      </rPr>
      <t xml:space="preserve">出　生　人　數
</t>
    </r>
    <r>
      <rPr>
        <sz val="9"/>
        <rFont val="Times New Roman"/>
        <family val="1"/>
      </rPr>
      <t>Num. of Birth</t>
    </r>
    <phoneticPr fontId="4" type="noConversion"/>
  </si>
  <si>
    <r>
      <rPr>
        <sz val="9"/>
        <rFont val="新細明體"/>
        <family val="1"/>
        <charset val="136"/>
      </rPr>
      <t>死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亡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 xml:space="preserve">數
</t>
    </r>
    <r>
      <rPr>
        <sz val="9"/>
        <rFont val="Times New Roman"/>
        <family val="1"/>
      </rPr>
      <t>Num.of Death</t>
    </r>
    <phoneticPr fontId="4" type="noConversion"/>
  </si>
  <si>
    <r>
      <rPr>
        <sz val="9"/>
        <rFont val="新細明體"/>
        <family val="1"/>
        <charset val="136"/>
      </rPr>
      <t xml:space="preserve">粗出生率
</t>
    </r>
    <r>
      <rPr>
        <sz val="9"/>
        <rFont val="Times New Roman"/>
        <family val="1"/>
      </rPr>
      <t>Crude Birth  Rate
  ( ‰ )</t>
    </r>
    <phoneticPr fontId="4" type="noConversion"/>
  </si>
  <si>
    <r>
      <rPr>
        <sz val="9"/>
        <rFont val="新細明體"/>
        <family val="1"/>
        <charset val="136"/>
      </rPr>
      <t xml:space="preserve">粗死亡率
</t>
    </r>
    <r>
      <rPr>
        <sz val="9"/>
        <rFont val="Times New Roman"/>
        <family val="1"/>
      </rPr>
      <t>Crude Death Rate  
  ( ‰ )</t>
    </r>
    <phoneticPr fontId="4" type="noConversion"/>
  </si>
  <si>
    <r>
      <rPr>
        <sz val="9"/>
        <rFont val="新細明體"/>
        <family val="1"/>
        <charset val="136"/>
      </rPr>
      <t xml:space="preserve">自然增加率
</t>
    </r>
    <r>
      <rPr>
        <sz val="9"/>
        <rFont val="Times New Roman"/>
        <family val="1"/>
      </rPr>
      <t>Natural Increase Rate 
( ‰ )</t>
    </r>
    <phoneticPr fontId="4" type="noConversion"/>
  </si>
  <si>
    <r>
      <rPr>
        <sz val="9"/>
        <rFont val="新細明體"/>
        <family val="1"/>
        <charset val="136"/>
      </rPr>
      <t xml:space="preserve">遷入率
</t>
    </r>
    <r>
      <rPr>
        <sz val="9"/>
        <rFont val="Times New Roman"/>
        <family val="1"/>
      </rPr>
      <t>Immigtant Rate
 ( ‰ )</t>
    </r>
    <phoneticPr fontId="4" type="noConversion"/>
  </si>
  <si>
    <r>
      <rPr>
        <sz val="9"/>
        <rFont val="新細明體"/>
        <family val="1"/>
        <charset val="136"/>
      </rPr>
      <t xml:space="preserve">遷出率
</t>
    </r>
    <r>
      <rPr>
        <sz val="9"/>
        <rFont val="Times New Roman"/>
        <family val="1"/>
      </rPr>
      <t>Emigrant Rate 
( ‰ )</t>
    </r>
    <phoneticPr fontId="4" type="noConversion"/>
  </si>
  <si>
    <r>
      <rPr>
        <sz val="9"/>
        <rFont val="新細明體"/>
        <family val="1"/>
        <charset val="136"/>
      </rPr>
      <t>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  <charset val="136"/>
      </rPr>
      <t xml:space="preserve">婚
</t>
    </r>
    <r>
      <rPr>
        <sz val="9"/>
        <rFont val="Times New Roman"/>
        <family val="1"/>
      </rPr>
      <t xml:space="preserve">Married </t>
    </r>
    <phoneticPr fontId="4" type="noConversion"/>
  </si>
  <si>
    <r>
      <rPr>
        <sz val="9"/>
        <rFont val="新細明體"/>
        <family val="1"/>
        <charset val="136"/>
      </rPr>
      <t xml:space="preserve">離　婚
</t>
    </r>
    <r>
      <rPr>
        <sz val="9"/>
        <rFont val="Times New Roman"/>
        <family val="1"/>
      </rPr>
      <t>Divorce</t>
    </r>
    <phoneticPr fontId="4" type="noConversion"/>
  </si>
  <si>
    <r>
      <rPr>
        <sz val="9"/>
        <rFont val="新細明體"/>
        <family val="1"/>
        <charset val="136"/>
      </rPr>
      <t xml:space="preserve">合計
</t>
    </r>
    <r>
      <rPr>
        <sz val="9"/>
        <rFont val="Times New Roman"/>
        <family val="1"/>
      </rPr>
      <t>Total</t>
    </r>
    <phoneticPr fontId="4" type="noConversion"/>
  </si>
  <si>
    <r>
      <rPr>
        <sz val="9"/>
        <rFont val="新細明體"/>
        <family val="1"/>
        <charset val="136"/>
      </rPr>
      <t>自外國</t>
    </r>
    <r>
      <rPr>
        <sz val="9"/>
        <rFont val="Times New Roman"/>
        <family val="1"/>
      </rPr>
      <t xml:space="preserve"> 
From Foreign Countries</t>
    </r>
    <phoneticPr fontId="4" type="noConversion"/>
  </si>
  <si>
    <r>
      <rPr>
        <sz val="9"/>
        <rFont val="新細明體"/>
        <family val="1"/>
        <charset val="136"/>
      </rP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市</t>
    </r>
    <r>
      <rPr>
        <sz val="9"/>
        <rFont val="Times New Roman"/>
        <family val="1"/>
      </rPr>
      <t>)
Form Other Provinces or Cities</t>
    </r>
    <phoneticPr fontId="4" type="noConversion"/>
  </si>
  <si>
    <r>
      <rPr>
        <sz val="9"/>
        <rFont val="新細明體"/>
        <family val="1"/>
        <charset val="136"/>
      </rPr>
      <t xml:space="preserve">其他省市
</t>
    </r>
    <r>
      <rPr>
        <sz val="9"/>
        <rFont val="Times New Roman"/>
        <family val="1"/>
      </rPr>
      <t>Others</t>
    </r>
    <phoneticPr fontId="4" type="noConversion"/>
  </si>
  <si>
    <r>
      <rPr>
        <sz val="8.5"/>
        <rFont val="新細明體"/>
        <family val="1"/>
        <charset val="136"/>
      </rPr>
      <t>自本省他縣</t>
    </r>
    <r>
      <rPr>
        <sz val="8.5"/>
        <rFont val="Times New Roman"/>
        <family val="1"/>
      </rPr>
      <t>(</t>
    </r>
    <r>
      <rPr>
        <sz val="8.5"/>
        <rFont val="新細明體"/>
        <family val="1"/>
        <charset val="136"/>
      </rPr>
      <t>市</t>
    </r>
    <r>
      <rPr>
        <sz val="8.5"/>
        <rFont val="Times New Roman"/>
        <family val="1"/>
      </rPr>
      <t>)</t>
    </r>
    <r>
      <rPr>
        <sz val="9"/>
        <rFont val="Times New Roman"/>
        <family val="1"/>
      </rPr>
      <t xml:space="preserve">
Other C. &amp; City
of Prov.</t>
    </r>
    <phoneticPr fontId="4" type="noConversion"/>
  </si>
  <si>
    <r>
      <rPr>
        <sz val="9"/>
        <rFont val="新細明體"/>
        <family val="1"/>
        <charset val="136"/>
      </rPr>
      <t xml:space="preserve">自本縣他鄉鎮市
</t>
    </r>
    <r>
      <rPr>
        <sz val="9"/>
        <rFont val="Times New Roman"/>
        <family val="1"/>
      </rPr>
      <t>Other T. , City &amp; Dist.</t>
    </r>
    <phoneticPr fontId="4" type="noConversion"/>
  </si>
  <si>
    <r>
      <rPr>
        <sz val="9"/>
        <rFont val="新細明體"/>
        <family val="1"/>
        <charset val="136"/>
      </rPr>
      <t xml:space="preserve">初設戶籍
</t>
    </r>
    <r>
      <rPr>
        <sz val="9"/>
        <rFont val="Times New Roman"/>
        <family val="1"/>
      </rPr>
      <t>First Reg.</t>
    </r>
    <phoneticPr fontId="4" type="noConversion"/>
  </si>
  <si>
    <r>
      <rPr>
        <sz val="9"/>
        <rFont val="新細明體"/>
        <family val="1"/>
        <charset val="136"/>
      </rPr>
      <t xml:space="preserve">合計
</t>
    </r>
    <r>
      <rPr>
        <sz val="9"/>
        <rFont val="Times New Roman"/>
        <family val="1"/>
      </rPr>
      <t xml:space="preserve"> Total</t>
    </r>
    <phoneticPr fontId="4" type="noConversion"/>
  </si>
  <si>
    <r>
      <rPr>
        <sz val="9"/>
        <rFont val="新細明體"/>
        <family val="1"/>
        <charset val="136"/>
      </rPr>
      <t xml:space="preserve">往外國
</t>
    </r>
    <r>
      <rPr>
        <sz val="9"/>
        <rFont val="Times New Roman"/>
        <family val="1"/>
      </rPr>
      <t>To Foreign Countries</t>
    </r>
    <phoneticPr fontId="4" type="noConversion"/>
  </si>
  <si>
    <r>
      <rPr>
        <sz val="9"/>
        <rFont val="新細明體"/>
        <family val="1"/>
        <charset val="136"/>
      </rP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市</t>
    </r>
    <r>
      <rPr>
        <sz val="9"/>
        <rFont val="Times New Roman"/>
        <family val="1"/>
      </rPr>
      <t xml:space="preserve">) 
</t>
    </r>
    <r>
      <rPr>
        <sz val="9"/>
        <rFont val="Times New Roman"/>
        <family val="1"/>
      </rPr>
      <t/>
    </r>
    <phoneticPr fontId="4" type="noConversion"/>
  </si>
  <si>
    <r>
      <rPr>
        <sz val="9"/>
        <rFont val="新細明體"/>
        <family val="1"/>
        <charset val="136"/>
      </rPr>
      <t>往本省他縣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市</t>
    </r>
    <r>
      <rPr>
        <sz val="9"/>
        <rFont val="Times New Roman"/>
        <family val="1"/>
      </rPr>
      <t>)
Other C. &amp; City of Prov.</t>
    </r>
    <phoneticPr fontId="4" type="noConversion"/>
  </si>
  <si>
    <r>
      <rPr>
        <sz val="9"/>
        <rFont val="新細明體"/>
        <family val="1"/>
        <charset val="136"/>
      </rPr>
      <t xml:space="preserve">往本縣他鄉鎮市
</t>
    </r>
    <r>
      <rPr>
        <sz val="9"/>
        <rFont val="Times New Roman"/>
        <family val="1"/>
      </rPr>
      <t xml:space="preserve"> 
Other T. , City &amp; Dist.</t>
    </r>
    <phoneticPr fontId="4" type="noConversion"/>
  </si>
  <si>
    <r>
      <rPr>
        <sz val="9"/>
        <rFont val="新細明體"/>
        <family val="1"/>
        <charset val="136"/>
      </rPr>
      <t xml:space="preserve">廢止戶籍
</t>
    </r>
    <r>
      <rPr>
        <sz val="9"/>
        <rFont val="Times New Roman"/>
        <family val="1"/>
      </rPr>
      <t>Deleted Reg.</t>
    </r>
    <phoneticPr fontId="4" type="noConversion"/>
  </si>
  <si>
    <r>
      <rPr>
        <sz val="9"/>
        <rFont val="新細明體"/>
        <family val="1"/>
        <charset val="136"/>
      </rPr>
      <t xml:space="preserve">計
</t>
    </r>
    <r>
      <rPr>
        <sz val="9"/>
        <rFont val="Times New Roman"/>
        <family val="1"/>
      </rPr>
      <t>Total</t>
    </r>
    <phoneticPr fontId="4" type="noConversion"/>
  </si>
  <si>
    <r>
      <rPr>
        <sz val="9"/>
        <rFont val="新細明體"/>
        <family val="1"/>
        <charset val="136"/>
      </rPr>
      <t xml:space="preserve">男
</t>
    </r>
    <r>
      <rPr>
        <sz val="9"/>
        <rFont val="Times New Roman"/>
        <family val="1"/>
      </rPr>
      <t>Male</t>
    </r>
    <phoneticPr fontId="4" type="noConversion"/>
  </si>
  <si>
    <r>
      <rPr>
        <sz val="9"/>
        <rFont val="新細明體"/>
        <family val="1"/>
        <charset val="136"/>
      </rPr>
      <t xml:space="preserve">女
</t>
    </r>
    <r>
      <rPr>
        <sz val="9"/>
        <rFont val="Times New Roman"/>
        <family val="1"/>
      </rPr>
      <t>Female</t>
    </r>
    <phoneticPr fontId="4" type="noConversion"/>
  </si>
  <si>
    <r>
      <rPr>
        <sz val="9"/>
        <rFont val="新細明體"/>
        <family val="1"/>
        <charset val="136"/>
      </rPr>
      <t xml:space="preserve">新北市
</t>
    </r>
    <r>
      <rPr>
        <sz val="9"/>
        <rFont val="Times New Roman"/>
        <family val="1"/>
      </rPr>
      <t>New
Taipei
 City</t>
    </r>
    <phoneticPr fontId="4" type="noConversion"/>
  </si>
  <si>
    <r>
      <rPr>
        <sz val="9"/>
        <rFont val="新細明體"/>
        <family val="1"/>
        <charset val="136"/>
      </rPr>
      <t xml:space="preserve">臺北市
</t>
    </r>
    <r>
      <rPr>
        <sz val="9"/>
        <rFont val="Times New Roman"/>
        <family val="1"/>
      </rPr>
      <t>Taipei
 City</t>
    </r>
    <phoneticPr fontId="4" type="noConversion"/>
  </si>
  <si>
    <r>
      <rPr>
        <sz val="9"/>
        <rFont val="新細明體"/>
        <family val="1"/>
        <charset val="136"/>
      </rPr>
      <t xml:space="preserve">桃園市
</t>
    </r>
    <r>
      <rPr>
        <sz val="9"/>
        <rFont val="Times New Roman"/>
        <family val="1"/>
      </rPr>
      <t>Taoyuan
City</t>
    </r>
    <phoneticPr fontId="5" type="noConversion"/>
  </si>
  <si>
    <r>
      <rPr>
        <sz val="9"/>
        <rFont val="新細明體"/>
        <family val="1"/>
        <charset val="136"/>
      </rPr>
      <t xml:space="preserve">臺中市
</t>
    </r>
    <r>
      <rPr>
        <sz val="9"/>
        <rFont val="Times New Roman"/>
        <family val="1"/>
      </rPr>
      <t>Taichung
 City</t>
    </r>
    <phoneticPr fontId="4" type="noConversion"/>
  </si>
  <si>
    <r>
      <rPr>
        <sz val="9"/>
        <rFont val="新細明體"/>
        <family val="1"/>
        <charset val="136"/>
      </rPr>
      <t xml:space="preserve">臺南市
</t>
    </r>
    <r>
      <rPr>
        <sz val="9"/>
        <rFont val="Times New Roman"/>
        <family val="1"/>
      </rPr>
      <t>Tainan
 City</t>
    </r>
    <phoneticPr fontId="4" type="noConversion"/>
  </si>
  <si>
    <r>
      <rPr>
        <sz val="9"/>
        <rFont val="新細明體"/>
        <family val="1"/>
        <charset val="136"/>
      </rPr>
      <t>高雄市</t>
    </r>
    <r>
      <rPr>
        <sz val="9"/>
        <rFont val="Times New Roman"/>
        <family val="1"/>
      </rPr>
      <t xml:space="preserve"> Kaohsiung City</t>
    </r>
    <phoneticPr fontId="4" type="noConversion"/>
  </si>
  <si>
    <r>
      <rPr>
        <sz val="9"/>
        <rFont val="新細明體"/>
        <family val="1"/>
        <charset val="136"/>
      </rPr>
      <t>福建省</t>
    </r>
    <r>
      <rPr>
        <sz val="9"/>
        <rFont val="Times New Roman"/>
        <family val="1"/>
      </rPr>
      <t>Fuchien Prov.</t>
    </r>
    <phoneticPr fontId="4" type="noConversion"/>
  </si>
  <si>
    <r>
      <rPr>
        <sz val="9"/>
        <rFont val="新細明體"/>
        <family val="1"/>
        <charset val="136"/>
      </rPr>
      <t>他鄉鎮市</t>
    </r>
    <phoneticPr fontId="4" type="noConversion"/>
  </si>
  <si>
    <r>
      <rPr>
        <sz val="9"/>
        <rFont val="新細明體"/>
        <family val="1"/>
        <charset val="136"/>
      </rPr>
      <t xml:space="preserve">新北市
</t>
    </r>
    <r>
      <rPr>
        <sz val="9"/>
        <rFont val="Times New Roman"/>
        <family val="1"/>
      </rPr>
      <t>Taipei
 City</t>
    </r>
    <phoneticPr fontId="4" type="noConversion"/>
  </si>
  <si>
    <r>
      <rPr>
        <sz val="9"/>
        <rFont val="新細明體"/>
        <family val="1"/>
        <charset val="136"/>
      </rPr>
      <t xml:space="preserve">臺中市
</t>
    </r>
    <r>
      <rPr>
        <sz val="9"/>
        <rFont val="Times New Roman"/>
        <family val="1"/>
      </rPr>
      <t>Taipei
 City</t>
    </r>
    <phoneticPr fontId="4" type="noConversion"/>
  </si>
  <si>
    <r>
      <rPr>
        <sz val="9"/>
        <rFont val="新細明體"/>
        <family val="1"/>
        <charset val="136"/>
      </rPr>
      <t xml:space="preserve">臺南市
</t>
    </r>
    <r>
      <rPr>
        <sz val="9"/>
        <rFont val="Times New Roman"/>
        <family val="1"/>
      </rPr>
      <t>Taipei
 City</t>
    </r>
    <phoneticPr fontId="4" type="noConversion"/>
  </si>
  <si>
    <r>
      <rPr>
        <sz val="9"/>
        <rFont val="新細明體"/>
        <family val="1"/>
        <charset val="136"/>
      </rPr>
      <t xml:space="preserve">高雄市
</t>
    </r>
    <r>
      <rPr>
        <sz val="9"/>
        <rFont val="Times New Roman"/>
        <family val="1"/>
      </rPr>
      <t>Kaohsiung City</t>
    </r>
    <phoneticPr fontId="4" type="noConversion"/>
  </si>
  <si>
    <r>
      <rPr>
        <sz val="9"/>
        <rFont val="新細明體"/>
        <family val="1"/>
        <charset val="136"/>
      </rPr>
      <t xml:space="preserve">福建省
</t>
    </r>
    <r>
      <rPr>
        <sz val="9"/>
        <rFont val="Times New Roman"/>
        <family val="1"/>
      </rPr>
      <t>Fuchien Prov.</t>
    </r>
    <phoneticPr fontId="4" type="noConversion"/>
  </si>
  <si>
    <r>
      <rPr>
        <sz val="9"/>
        <rFont val="新細明體"/>
        <family val="1"/>
        <charset val="136"/>
      </rPr>
      <t>其他省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市</t>
    </r>
    <r>
      <rPr>
        <sz val="9"/>
        <rFont val="Times New Roman"/>
        <family val="1"/>
      </rPr>
      <t>)
Others</t>
    </r>
    <phoneticPr fontId="4" type="noConversion"/>
  </si>
  <si>
    <r>
      <rPr>
        <sz val="9"/>
        <rFont val="新細明體"/>
        <family val="1"/>
        <charset val="136"/>
      </rPr>
      <t xml:space="preserve">遷入
</t>
    </r>
    <r>
      <rPr>
        <sz val="9"/>
        <rFont val="Times New Roman"/>
        <family val="1"/>
      </rPr>
      <t>Immigrants</t>
    </r>
    <phoneticPr fontId="4" type="noConversion"/>
  </si>
  <si>
    <r>
      <rPr>
        <sz val="9"/>
        <rFont val="新細明體"/>
        <family val="1"/>
        <charset val="136"/>
      </rPr>
      <t>遷出</t>
    </r>
    <r>
      <rPr>
        <sz val="9"/>
        <rFont val="Times New Roman"/>
        <family val="1"/>
      </rPr>
      <t xml:space="preserve"> 
Emigrants</t>
    </r>
    <phoneticPr fontId="4" type="noConversion"/>
  </si>
  <si>
    <r>
      <rPr>
        <sz val="9"/>
        <rFont val="新細明體"/>
        <family val="1"/>
        <charset val="136"/>
      </rPr>
      <t>合計</t>
    </r>
    <r>
      <rPr>
        <sz val="9"/>
        <rFont val="Times New Roman"/>
        <family val="1"/>
      </rPr>
      <t xml:space="preserve"> 
Total</t>
    </r>
    <phoneticPr fontId="4" type="noConversion"/>
  </si>
  <si>
    <r>
      <rPr>
        <sz val="9"/>
        <rFont val="新細明體"/>
        <family val="1"/>
        <charset val="136"/>
      </rPr>
      <t>男</t>
    </r>
    <r>
      <rPr>
        <sz val="9"/>
        <rFont val="Times New Roman"/>
        <family val="1"/>
      </rPr>
      <t xml:space="preserve"> 
Male</t>
    </r>
    <phoneticPr fontId="4" type="noConversion"/>
  </si>
  <si>
    <r>
      <rPr>
        <sz val="9"/>
        <rFont val="新細明體"/>
        <family val="1"/>
        <charset val="136"/>
      </rPr>
      <t xml:space="preserve">女
</t>
    </r>
    <r>
      <rPr>
        <sz val="9"/>
        <rFont val="Times New Roman"/>
        <family val="1"/>
      </rPr>
      <t>Female</t>
    </r>
    <phoneticPr fontId="4" type="noConversion"/>
  </si>
  <si>
    <r>
      <rPr>
        <sz val="9"/>
        <rFont val="新細明體"/>
        <family val="1"/>
        <charset val="136"/>
      </rPr>
      <t xml:space="preserve">男
</t>
    </r>
    <r>
      <rPr>
        <sz val="9"/>
        <rFont val="Times New Roman"/>
        <family val="1"/>
      </rPr>
      <t>Male</t>
    </r>
    <phoneticPr fontId="4" type="noConversion"/>
  </si>
  <si>
    <r>
      <rPr>
        <sz val="9"/>
        <rFont val="新細明體"/>
        <family val="1"/>
        <charset val="136"/>
      </rPr>
      <t>對數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對</t>
    </r>
    <r>
      <rPr>
        <sz val="9"/>
        <rFont val="Times New Roman"/>
        <family val="1"/>
      </rPr>
      <t>)</t>
    </r>
    <phoneticPr fontId="5" type="noConversion"/>
  </si>
  <si>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( ‰ )</t>
    </r>
    <phoneticPr fontId="4" type="noConversion"/>
  </si>
  <si>
    <r>
      <rPr>
        <sz val="9"/>
        <rFont val="新細明體"/>
        <family val="1"/>
        <charset val="136"/>
      </rPr>
      <t>對數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  <charset val="136"/>
      </rPr>
      <t>對</t>
    </r>
    <r>
      <rPr>
        <sz val="9"/>
        <rFont val="Times New Roman"/>
        <family val="1"/>
      </rPr>
      <t>)</t>
    </r>
    <phoneticPr fontId="5" type="noConversion"/>
  </si>
  <si>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( ‰ )</t>
    </r>
    <phoneticPr fontId="4" type="noConversion"/>
  </si>
  <si>
    <r>
      <rPr>
        <sz val="9"/>
        <rFont val="新細明體"/>
        <family val="1"/>
        <charset val="136"/>
      </rPr>
      <t>市</t>
    </r>
    <phoneticPr fontId="4" type="noConversion"/>
  </si>
  <si>
    <r>
      <rPr>
        <sz val="9"/>
        <rFont val="新細明體"/>
        <family val="1"/>
        <charset val="136"/>
      </rPr>
      <t>鎮市</t>
    </r>
    <phoneticPr fontId="4" type="noConversion"/>
  </si>
  <si>
    <r>
      <rPr>
        <sz val="9"/>
        <rFont val="新細明體"/>
        <family val="1"/>
        <charset val="136"/>
      </rPr>
      <t>他</t>
    </r>
    <phoneticPr fontId="4" type="noConversion"/>
  </si>
  <si>
    <r>
      <rPr>
        <sz val="9"/>
        <rFont val="新細明體"/>
        <family val="1"/>
        <charset val="136"/>
      </rPr>
      <t>八十四年</t>
    </r>
    <r>
      <rPr>
        <sz val="9"/>
        <rFont val="Times New Roman"/>
        <family val="1"/>
      </rPr>
      <t xml:space="preserve"> 1995</t>
    </r>
  </si>
  <si>
    <r>
      <rPr>
        <sz val="9"/>
        <rFont val="新細明體"/>
        <family val="1"/>
        <charset val="136"/>
      </rPr>
      <t>八十五年</t>
    </r>
    <r>
      <rPr>
        <sz val="9"/>
        <rFont val="Times New Roman"/>
        <family val="1"/>
      </rPr>
      <t xml:space="preserve"> 1996</t>
    </r>
  </si>
  <si>
    <r>
      <rPr>
        <sz val="9"/>
        <rFont val="新細明體"/>
        <family val="1"/>
        <charset val="136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</si>
  <si>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  <charset val="136"/>
      </rPr>
      <t>八十七年</t>
    </r>
    <r>
      <rPr>
        <sz val="9"/>
        <rFont val="Times New Roman"/>
        <family val="1"/>
      </rPr>
      <t xml:space="preserve"> 1998</t>
    </r>
    <phoneticPr fontId="4" type="noConversion"/>
  </si>
  <si>
    <r>
      <rPr>
        <sz val="9"/>
        <rFont val="新細明體"/>
        <family val="1"/>
        <charset val="136"/>
      </rPr>
      <t>八十八年</t>
    </r>
    <r>
      <rPr>
        <sz val="9"/>
        <rFont val="Times New Roman"/>
        <family val="1"/>
      </rPr>
      <t xml:space="preserve"> 1999</t>
    </r>
    <phoneticPr fontId="4" type="noConversion"/>
  </si>
  <si>
    <r>
      <rPr>
        <sz val="9"/>
        <rFont val="新細明體"/>
        <family val="1"/>
        <charset val="136"/>
      </rPr>
      <t>八十九年</t>
    </r>
    <r>
      <rPr>
        <sz val="9"/>
        <rFont val="Times New Roman"/>
        <family val="1"/>
      </rPr>
      <t xml:space="preserve"> 2000</t>
    </r>
    <phoneticPr fontId="4" type="noConversion"/>
  </si>
  <si>
    <r>
      <rPr>
        <sz val="9"/>
        <rFont val="新細明體"/>
        <family val="1"/>
        <charset val="136"/>
      </rPr>
      <t>九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  <charset val="136"/>
      </rPr>
      <t>十年</t>
    </r>
    <r>
      <rPr>
        <sz val="9"/>
        <rFont val="Times New Roman"/>
        <family val="1"/>
      </rPr>
      <t xml:space="preserve"> 2001</t>
    </r>
    <phoneticPr fontId="4" type="noConversion"/>
  </si>
  <si>
    <r>
      <rPr>
        <sz val="9"/>
        <rFont val="新細明體"/>
        <family val="1"/>
        <charset val="136"/>
      </rPr>
      <t>九十一年</t>
    </r>
    <r>
      <rPr>
        <sz val="9"/>
        <rFont val="Times New Roman"/>
        <family val="1"/>
      </rPr>
      <t xml:space="preserve"> 2002</t>
    </r>
    <phoneticPr fontId="4" type="noConversion"/>
  </si>
  <si>
    <r>
      <rPr>
        <sz val="9"/>
        <rFont val="新細明體"/>
        <family val="1"/>
        <charset val="136"/>
      </rPr>
      <t>九十二年</t>
    </r>
    <r>
      <rPr>
        <sz val="9"/>
        <rFont val="Times New Roman"/>
        <family val="1"/>
      </rPr>
      <t xml:space="preserve"> 2003</t>
    </r>
    <phoneticPr fontId="4" type="noConversion"/>
  </si>
  <si>
    <r>
      <rPr>
        <sz val="9"/>
        <rFont val="新細明體"/>
        <family val="1"/>
        <charset val="136"/>
      </rPr>
      <t>九十三年</t>
    </r>
    <r>
      <rPr>
        <sz val="9"/>
        <rFont val="Times New Roman"/>
        <family val="1"/>
      </rPr>
      <t xml:space="preserve"> 2004</t>
    </r>
    <phoneticPr fontId="4" type="noConversion"/>
  </si>
  <si>
    <r>
      <rPr>
        <sz val="9"/>
        <rFont val="新細明體"/>
        <family val="1"/>
        <charset val="136"/>
      </rPr>
      <t>九十四年</t>
    </r>
    <r>
      <rPr>
        <sz val="9"/>
        <rFont val="Times New Roman"/>
        <family val="1"/>
      </rPr>
      <t xml:space="preserve"> 2005</t>
    </r>
    <phoneticPr fontId="4" type="noConversion"/>
  </si>
  <si>
    <r>
      <rPr>
        <sz val="9"/>
        <rFont val="新細明體"/>
        <family val="1"/>
        <charset val="136"/>
      </rPr>
      <t>九十五年</t>
    </r>
    <r>
      <rPr>
        <sz val="9"/>
        <rFont val="Times New Roman"/>
        <family val="1"/>
      </rPr>
      <t xml:space="preserve"> 2006</t>
    </r>
    <phoneticPr fontId="4" type="noConversion"/>
  </si>
  <si>
    <r>
      <rPr>
        <sz val="9"/>
        <rFont val="新細明體"/>
        <family val="1"/>
        <charset val="136"/>
      </rPr>
      <t>九十六年</t>
    </r>
    <r>
      <rPr>
        <sz val="9"/>
        <rFont val="Times New Roman"/>
        <family val="1"/>
      </rPr>
      <t xml:space="preserve"> 2007</t>
    </r>
    <phoneticPr fontId="4" type="noConversion"/>
  </si>
  <si>
    <r>
      <t xml:space="preserve">   </t>
    </r>
    <r>
      <rPr>
        <sz val="9"/>
        <rFont val="新細明體"/>
        <family val="1"/>
        <charset val="136"/>
      </rPr>
      <t>一○九年</t>
    </r>
    <r>
      <rPr>
        <sz val="9"/>
        <rFont val="Times New Roman"/>
        <family val="1"/>
      </rPr>
      <t xml:space="preserve"> 2020</t>
    </r>
    <phoneticPr fontId="4" type="noConversion"/>
  </si>
  <si>
    <r>
      <rPr>
        <sz val="9"/>
        <rFont val="新細明體"/>
        <family val="1"/>
        <charset val="136"/>
      </rPr>
      <t>一○九年</t>
    </r>
    <r>
      <rPr>
        <sz val="9"/>
        <rFont val="Times New Roman"/>
        <family val="1"/>
      </rPr>
      <t xml:space="preserve"> 2020</t>
    </r>
    <phoneticPr fontId="4" type="noConversion"/>
  </si>
  <si>
    <r>
      <rPr>
        <sz val="9"/>
        <rFont val="新細明體"/>
        <family val="1"/>
        <charset val="136"/>
      </rPr>
      <t>花蓮市</t>
    </r>
    <r>
      <rPr>
        <sz val="9"/>
        <rFont val="Times New Roman"/>
        <family val="1"/>
      </rPr>
      <t xml:space="preserve"> Hualien</t>
    </r>
    <phoneticPr fontId="4" type="noConversion"/>
  </si>
  <si>
    <r>
      <rPr>
        <sz val="9"/>
        <rFont val="新細明體"/>
        <family val="1"/>
        <charset val="136"/>
      </rPr>
      <t>花蓮市</t>
    </r>
    <r>
      <rPr>
        <sz val="9"/>
        <rFont val="Times New Roman"/>
        <family val="1"/>
      </rPr>
      <t xml:space="preserve"> Hualien</t>
    </r>
  </si>
  <si>
    <r>
      <rPr>
        <sz val="9"/>
        <rFont val="新細明體"/>
        <family val="1"/>
        <charset val="136"/>
      </rPr>
      <t>鳳林鎮</t>
    </r>
    <r>
      <rPr>
        <sz val="9"/>
        <rFont val="Times New Roman"/>
        <family val="1"/>
      </rPr>
      <t xml:space="preserve"> Fenglin</t>
    </r>
    <phoneticPr fontId="4" type="noConversion"/>
  </si>
  <si>
    <r>
      <rPr>
        <sz val="9"/>
        <rFont val="新細明體"/>
        <family val="1"/>
        <charset val="136"/>
      </rPr>
      <t>鳳林鎮</t>
    </r>
    <r>
      <rPr>
        <sz val="9"/>
        <rFont val="Times New Roman"/>
        <family val="1"/>
      </rPr>
      <t xml:space="preserve"> Fenglin</t>
    </r>
  </si>
  <si>
    <r>
      <rPr>
        <sz val="9"/>
        <rFont val="新細明體"/>
        <family val="1"/>
        <charset val="136"/>
      </rPr>
      <t>玉里鎮</t>
    </r>
    <r>
      <rPr>
        <sz val="9"/>
        <rFont val="Times New Roman"/>
        <family val="1"/>
      </rPr>
      <t xml:space="preserve"> Yuli</t>
    </r>
    <phoneticPr fontId="4" type="noConversion"/>
  </si>
  <si>
    <r>
      <rPr>
        <sz val="9"/>
        <rFont val="新細明體"/>
        <family val="1"/>
        <charset val="136"/>
      </rPr>
      <t>玉里鎮</t>
    </r>
    <r>
      <rPr>
        <sz val="9"/>
        <rFont val="Times New Roman"/>
        <family val="1"/>
      </rPr>
      <t xml:space="preserve"> Yuli</t>
    </r>
  </si>
  <si>
    <r>
      <rPr>
        <sz val="9"/>
        <rFont val="新細明體"/>
        <family val="1"/>
        <charset val="136"/>
      </rPr>
      <t>新城鄉</t>
    </r>
    <r>
      <rPr>
        <sz val="9"/>
        <rFont val="Times New Roman"/>
        <family val="1"/>
      </rPr>
      <t xml:space="preserve"> Shincheng</t>
    </r>
    <phoneticPr fontId="4" type="noConversion"/>
  </si>
  <si>
    <r>
      <rPr>
        <sz val="9"/>
        <rFont val="新細明體"/>
        <family val="1"/>
        <charset val="136"/>
      </rPr>
      <t>新城鄉</t>
    </r>
    <r>
      <rPr>
        <sz val="9"/>
        <rFont val="Times New Roman"/>
        <family val="1"/>
      </rPr>
      <t xml:space="preserve"> Shincheng</t>
    </r>
  </si>
  <si>
    <r>
      <rPr>
        <sz val="9"/>
        <rFont val="新細明體"/>
        <family val="1"/>
        <charset val="136"/>
      </rPr>
      <t>吉安鄉</t>
    </r>
    <r>
      <rPr>
        <sz val="9"/>
        <rFont val="Times New Roman"/>
        <family val="1"/>
      </rPr>
      <t xml:space="preserve"> Jian </t>
    </r>
    <phoneticPr fontId="4" type="noConversion"/>
  </si>
  <si>
    <r>
      <rPr>
        <sz val="9"/>
        <rFont val="新細明體"/>
        <family val="1"/>
        <charset val="136"/>
      </rPr>
      <t>吉安鄉</t>
    </r>
    <r>
      <rPr>
        <sz val="9"/>
        <rFont val="Times New Roman"/>
        <family val="1"/>
      </rPr>
      <t xml:space="preserve"> Jian </t>
    </r>
  </si>
  <si>
    <r>
      <rPr>
        <sz val="9"/>
        <rFont val="新細明體"/>
        <family val="1"/>
        <charset val="136"/>
      </rPr>
      <t>壽豐鄉</t>
    </r>
    <r>
      <rPr>
        <sz val="9"/>
        <rFont val="Times New Roman"/>
        <family val="1"/>
      </rPr>
      <t xml:space="preserve"> Shoufeng</t>
    </r>
    <phoneticPr fontId="4" type="noConversion"/>
  </si>
  <si>
    <r>
      <rPr>
        <sz val="9"/>
        <rFont val="新細明體"/>
        <family val="1"/>
        <charset val="136"/>
      </rPr>
      <t>壽豐鄉</t>
    </r>
    <r>
      <rPr>
        <sz val="9"/>
        <rFont val="Times New Roman"/>
        <family val="1"/>
      </rPr>
      <t xml:space="preserve"> Shoufeng</t>
    </r>
  </si>
  <si>
    <r>
      <rPr>
        <sz val="9"/>
        <rFont val="新細明體"/>
        <family val="1"/>
        <charset val="136"/>
      </rPr>
      <t>光復鄉</t>
    </r>
    <r>
      <rPr>
        <sz val="9"/>
        <rFont val="Times New Roman"/>
        <family val="1"/>
      </rPr>
      <t xml:space="preserve"> Guangfu</t>
    </r>
    <phoneticPr fontId="4" type="noConversion"/>
  </si>
  <si>
    <r>
      <rPr>
        <sz val="9"/>
        <rFont val="新細明體"/>
        <family val="1"/>
        <charset val="136"/>
      </rPr>
      <t>光復鄉</t>
    </r>
    <r>
      <rPr>
        <sz val="9"/>
        <rFont val="Times New Roman"/>
        <family val="1"/>
      </rPr>
      <t xml:space="preserve"> Guangfu</t>
    </r>
  </si>
  <si>
    <r>
      <rPr>
        <sz val="9"/>
        <rFont val="新細明體"/>
        <family val="1"/>
        <charset val="136"/>
      </rPr>
      <t>豐濱鄉</t>
    </r>
    <r>
      <rPr>
        <sz val="9"/>
        <rFont val="Times New Roman"/>
        <family val="1"/>
      </rPr>
      <t xml:space="preserve"> Fengbin </t>
    </r>
    <phoneticPr fontId="4" type="noConversion"/>
  </si>
  <si>
    <r>
      <rPr>
        <sz val="9"/>
        <rFont val="新細明體"/>
        <family val="1"/>
        <charset val="136"/>
      </rPr>
      <t>豐濱鄉</t>
    </r>
    <r>
      <rPr>
        <sz val="9"/>
        <rFont val="Times New Roman"/>
        <family val="1"/>
      </rPr>
      <t xml:space="preserve"> Fengbin </t>
    </r>
  </si>
  <si>
    <r>
      <rPr>
        <sz val="9"/>
        <rFont val="新細明體"/>
        <family val="1"/>
        <charset val="136"/>
      </rPr>
      <t>瑞穗鄉</t>
    </r>
    <r>
      <rPr>
        <sz val="9"/>
        <rFont val="Times New Roman"/>
        <family val="1"/>
      </rPr>
      <t xml:space="preserve"> Rueisuei</t>
    </r>
    <phoneticPr fontId="4" type="noConversion"/>
  </si>
  <si>
    <r>
      <rPr>
        <sz val="9"/>
        <rFont val="新細明體"/>
        <family val="1"/>
        <charset val="136"/>
      </rPr>
      <t>瑞穗鄉</t>
    </r>
    <r>
      <rPr>
        <sz val="9"/>
        <rFont val="Times New Roman"/>
        <family val="1"/>
      </rPr>
      <t xml:space="preserve"> Rueisuei</t>
    </r>
  </si>
  <si>
    <r>
      <rPr>
        <sz val="9"/>
        <rFont val="新細明體"/>
        <family val="1"/>
        <charset val="136"/>
      </rPr>
      <t>富里鄉</t>
    </r>
    <r>
      <rPr>
        <sz val="9"/>
        <rFont val="Times New Roman"/>
        <family val="1"/>
      </rPr>
      <t xml:space="preserve"> Fuli</t>
    </r>
    <phoneticPr fontId="4" type="noConversion"/>
  </si>
  <si>
    <r>
      <rPr>
        <sz val="9"/>
        <rFont val="新細明體"/>
        <family val="1"/>
        <charset val="136"/>
      </rPr>
      <t>富里鄉</t>
    </r>
    <r>
      <rPr>
        <sz val="9"/>
        <rFont val="Times New Roman"/>
        <family val="1"/>
      </rPr>
      <t xml:space="preserve"> Fuli</t>
    </r>
  </si>
  <si>
    <r>
      <rPr>
        <sz val="9"/>
        <rFont val="新細明體"/>
        <family val="1"/>
        <charset val="136"/>
      </rPr>
      <t>秀林鄉</t>
    </r>
    <r>
      <rPr>
        <sz val="9"/>
        <rFont val="Times New Roman"/>
        <family val="1"/>
      </rPr>
      <t xml:space="preserve"> Shioulin</t>
    </r>
    <phoneticPr fontId="4" type="noConversion"/>
  </si>
  <si>
    <r>
      <rPr>
        <sz val="9"/>
        <rFont val="新細明體"/>
        <family val="1"/>
        <charset val="136"/>
      </rPr>
      <t>秀林鄉</t>
    </r>
    <r>
      <rPr>
        <sz val="9"/>
        <rFont val="Times New Roman"/>
        <family val="1"/>
      </rPr>
      <t xml:space="preserve"> Shioulin</t>
    </r>
  </si>
  <si>
    <r>
      <rPr>
        <sz val="9"/>
        <rFont val="新細明體"/>
        <family val="1"/>
        <charset val="136"/>
      </rPr>
      <t>萬榮鄉</t>
    </r>
    <r>
      <rPr>
        <sz val="9"/>
        <rFont val="Times New Roman"/>
        <family val="1"/>
      </rPr>
      <t xml:space="preserve"> Wanrung</t>
    </r>
    <phoneticPr fontId="4" type="noConversion"/>
  </si>
  <si>
    <r>
      <rPr>
        <sz val="9"/>
        <rFont val="新細明體"/>
        <family val="1"/>
        <charset val="136"/>
      </rPr>
      <t>萬榮鄉</t>
    </r>
    <r>
      <rPr>
        <sz val="9"/>
        <rFont val="Times New Roman"/>
        <family val="1"/>
      </rPr>
      <t xml:space="preserve"> Wanrung</t>
    </r>
  </si>
  <si>
    <r>
      <rPr>
        <sz val="9"/>
        <rFont val="新細明體"/>
        <family val="1"/>
        <charset val="136"/>
      </rPr>
      <t>卓溪鄉</t>
    </r>
    <r>
      <rPr>
        <sz val="9"/>
        <rFont val="Times New Roman"/>
        <family val="1"/>
      </rPr>
      <t xml:space="preserve"> Juoshi</t>
    </r>
    <phoneticPr fontId="4" type="noConversion"/>
  </si>
  <si>
    <r>
      <rPr>
        <sz val="9"/>
        <rFont val="新細明體"/>
        <family val="1"/>
        <charset val="136"/>
      </rPr>
      <t>卓溪鄉</t>
    </r>
    <r>
      <rPr>
        <sz val="9"/>
        <rFont val="Times New Roman"/>
        <family val="1"/>
      </rPr>
      <t xml:space="preserve"> Juoshi</t>
    </r>
  </si>
  <si>
    <r>
      <rPr>
        <sz val="9"/>
        <rFont val="新細明體"/>
        <family val="1"/>
        <charset val="136"/>
      </rPr>
      <t>資料來源：本府民政處</t>
    </r>
    <r>
      <rPr>
        <sz val="9"/>
        <rFont val="Times New Roman"/>
        <family val="1"/>
      </rPr>
      <t xml:space="preserve"> 1221-00-01-2</t>
    </r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</si>
  <si>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Prepared according to Form 1221-00-01-2 by Civil Affairs Department.</t>
    </r>
  </si>
  <si>
    <r>
      <rPr>
        <sz val="9"/>
        <rFont val="新細明體"/>
        <family val="1"/>
        <charset val="136"/>
      </rPr>
      <t>資料來源：本府民政處</t>
    </r>
    <r>
      <rPr>
        <sz val="9"/>
        <rFont val="Times New Roman"/>
        <family val="1"/>
      </rPr>
      <t xml:space="preserve"> 1221-00-01-2</t>
    </r>
    <phoneticPr fontId="5" type="noConversion"/>
  </si>
  <si>
    <r>
      <t>'</t>
    </r>
    <r>
      <rPr>
        <sz val="9"/>
        <rFont val="新細明體"/>
        <family val="1"/>
        <charset val="136"/>
      </rPr>
      <t>資料來源：本府民政處</t>
    </r>
    <r>
      <rPr>
        <sz val="9"/>
        <rFont val="Times New Roman"/>
        <family val="1"/>
      </rPr>
      <t xml:space="preserve"> 1221-00-01-2</t>
    </r>
  </si>
  <si>
    <r>
      <rPr>
        <sz val="16"/>
        <rFont val="新細明體"/>
        <family val="1"/>
        <charset val="136"/>
      </rPr>
      <t>表</t>
    </r>
    <r>
      <rPr>
        <sz val="16"/>
        <rFont val="Times New Roman"/>
        <family val="1"/>
      </rPr>
      <t xml:space="preserve"> 2</t>
    </r>
    <r>
      <rPr>
        <sz val="16"/>
        <rFont val="新細明體"/>
        <family val="1"/>
        <charset val="136"/>
      </rPr>
      <t>－</t>
    </r>
    <r>
      <rPr>
        <sz val="16"/>
        <rFont val="Times New Roman"/>
        <family val="1"/>
      </rPr>
      <t>2</t>
    </r>
    <r>
      <rPr>
        <sz val="16"/>
        <rFont val="新細明體"/>
        <family val="1"/>
        <charset val="136"/>
      </rPr>
      <t>、戶籍動態（共</t>
    </r>
    <r>
      <rPr>
        <sz val="16"/>
        <rFont val="Times New Roman"/>
        <family val="1"/>
      </rPr>
      <t>6</t>
    </r>
    <r>
      <rPr>
        <sz val="16"/>
        <rFont val="新細明體"/>
        <family val="1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新細明體"/>
        <family val="1"/>
        <charset val="136"/>
      </rPr>
      <t>第</t>
    </r>
    <r>
      <rPr>
        <sz val="16"/>
        <rFont val="Times New Roman"/>
        <family val="1"/>
      </rPr>
      <t>1</t>
    </r>
    <r>
      <rPr>
        <sz val="16"/>
        <rFont val="新細明體"/>
        <family val="1"/>
        <charset val="136"/>
      </rPr>
      <t>頁）</t>
    </r>
    <phoneticPr fontId="4" type="noConversion"/>
  </si>
  <si>
    <r>
      <t>Table 2 - 2</t>
    </r>
    <r>
      <rPr>
        <sz val="16"/>
        <rFont val="新細明體"/>
        <family val="1"/>
        <charset val="136"/>
      </rPr>
      <t>、</t>
    </r>
    <r>
      <rPr>
        <sz val="16"/>
        <rFont val="Times New Roman"/>
        <family val="1"/>
      </rPr>
      <t>Immigrants  and Emigrants</t>
    </r>
    <phoneticPr fontId="4" type="noConversion"/>
  </si>
  <si>
    <r>
      <rPr>
        <sz val="16"/>
        <rFont val="新細明體"/>
        <family val="1"/>
        <charset val="136"/>
      </rPr>
      <t>表</t>
    </r>
    <r>
      <rPr>
        <sz val="16"/>
        <rFont val="Times New Roman"/>
        <family val="1"/>
      </rPr>
      <t xml:space="preserve"> 2</t>
    </r>
    <r>
      <rPr>
        <sz val="16"/>
        <rFont val="新細明體"/>
        <family val="1"/>
        <charset val="136"/>
      </rPr>
      <t>－</t>
    </r>
    <r>
      <rPr>
        <sz val="16"/>
        <rFont val="Times New Roman"/>
        <family val="1"/>
      </rPr>
      <t>2</t>
    </r>
    <r>
      <rPr>
        <sz val="16"/>
        <rFont val="新細明體"/>
        <family val="1"/>
        <charset val="136"/>
      </rPr>
      <t>、戶籍動態（共</t>
    </r>
    <r>
      <rPr>
        <sz val="16"/>
        <rFont val="Times New Roman"/>
        <family val="1"/>
      </rPr>
      <t>6</t>
    </r>
    <r>
      <rPr>
        <sz val="16"/>
        <rFont val="新細明體"/>
        <family val="1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新細明體"/>
        <family val="1"/>
        <charset val="136"/>
      </rPr>
      <t>第</t>
    </r>
    <r>
      <rPr>
        <sz val="16"/>
        <rFont val="Times New Roman"/>
        <family val="1"/>
      </rPr>
      <t>2</t>
    </r>
    <r>
      <rPr>
        <sz val="16"/>
        <rFont val="新細明體"/>
        <family val="1"/>
        <charset val="136"/>
      </rPr>
      <t>頁）</t>
    </r>
    <phoneticPr fontId="4" type="noConversion"/>
  </si>
  <si>
    <r>
      <t>Table 2 - 2</t>
    </r>
    <r>
      <rPr>
        <sz val="16"/>
        <rFont val="新細明體"/>
        <family val="1"/>
        <charset val="136"/>
      </rPr>
      <t>、</t>
    </r>
    <r>
      <rPr>
        <sz val="16"/>
        <rFont val="Times New Roman"/>
        <family val="1"/>
      </rPr>
      <t>Immigrants  and Emigrants(Cont.1)</t>
    </r>
    <phoneticPr fontId="4" type="noConversion"/>
  </si>
  <si>
    <r>
      <rPr>
        <sz val="16"/>
        <rFont val="新細明體"/>
        <family val="1"/>
        <charset val="136"/>
      </rPr>
      <t>表</t>
    </r>
    <r>
      <rPr>
        <sz val="16"/>
        <rFont val="Times New Roman"/>
        <family val="1"/>
      </rPr>
      <t xml:space="preserve"> 2</t>
    </r>
    <r>
      <rPr>
        <sz val="16"/>
        <rFont val="新細明體"/>
        <family val="1"/>
        <charset val="136"/>
      </rPr>
      <t>－</t>
    </r>
    <r>
      <rPr>
        <sz val="16"/>
        <rFont val="Times New Roman"/>
        <family val="1"/>
      </rPr>
      <t>2</t>
    </r>
    <r>
      <rPr>
        <sz val="16"/>
        <rFont val="新細明體"/>
        <family val="1"/>
        <charset val="136"/>
      </rPr>
      <t>、戶籍動態（共</t>
    </r>
    <r>
      <rPr>
        <sz val="16"/>
        <rFont val="Times New Roman"/>
        <family val="1"/>
      </rPr>
      <t>6</t>
    </r>
    <r>
      <rPr>
        <sz val="16"/>
        <rFont val="新細明體"/>
        <family val="1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新細明體"/>
        <family val="1"/>
        <charset val="136"/>
      </rPr>
      <t>第</t>
    </r>
    <r>
      <rPr>
        <sz val="16"/>
        <rFont val="Times New Roman"/>
        <family val="1"/>
      </rPr>
      <t>3</t>
    </r>
    <r>
      <rPr>
        <sz val="16"/>
        <rFont val="新細明體"/>
        <family val="1"/>
        <charset val="136"/>
      </rPr>
      <t>頁）</t>
    </r>
    <phoneticPr fontId="4" type="noConversion"/>
  </si>
  <si>
    <r>
      <t>*</t>
    </r>
    <r>
      <rPr>
        <sz val="12"/>
        <rFont val="新細明體"/>
        <family val="1"/>
        <charset val="136"/>
      </rPr>
      <t>自然增加率</t>
    </r>
    <r>
      <rPr>
        <sz val="12"/>
        <rFont val="Times New Roman"/>
        <family val="1"/>
      </rPr>
      <t>=</t>
    </r>
    <r>
      <rPr>
        <sz val="12"/>
        <rFont val="新細明體"/>
        <family val="1"/>
        <charset val="136"/>
      </rPr>
      <t>粗出生率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粗死亡率</t>
    </r>
    <phoneticPr fontId="4" type="noConversion"/>
  </si>
  <si>
    <r>
      <t>*</t>
    </r>
    <r>
      <rPr>
        <sz val="12"/>
        <rFont val="新細明體"/>
        <family val="1"/>
        <charset val="136"/>
      </rPr>
      <t>社會增加率</t>
    </r>
    <r>
      <rPr>
        <sz val="12"/>
        <rFont val="Times New Roman"/>
        <family val="1"/>
      </rPr>
      <t>=</t>
    </r>
    <r>
      <rPr>
        <sz val="12"/>
        <rFont val="新細明體"/>
        <family val="1"/>
        <charset val="136"/>
      </rPr>
      <t>遷入率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遷出率</t>
    </r>
    <phoneticPr fontId="4" type="noConversion"/>
  </si>
  <si>
    <r>
      <rPr>
        <sz val="8.5"/>
        <rFont val="新細明體"/>
        <family val="1"/>
        <charset val="136"/>
      </rPr>
      <t>單位：人、對、千分比</t>
    </r>
    <phoneticPr fontId="4" type="noConversion"/>
  </si>
  <si>
    <r>
      <t xml:space="preserve">   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Couple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( ‰ )</t>
    </r>
    <phoneticPr fontId="4" type="noConversion"/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</si>
  <si>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Couple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( ‰ )</t>
    </r>
    <phoneticPr fontId="4" type="noConversion"/>
  </si>
  <si>
    <r>
      <t>*</t>
    </r>
    <r>
      <rPr>
        <sz val="12"/>
        <rFont val="新細明體"/>
        <family val="1"/>
        <charset val="136"/>
      </rPr>
      <t>淨增加率</t>
    </r>
    <r>
      <rPr>
        <sz val="12"/>
        <rFont val="Times New Roman"/>
        <family val="1"/>
      </rPr>
      <t>=</t>
    </r>
    <r>
      <rPr>
        <sz val="12"/>
        <rFont val="新細明體"/>
        <family val="1"/>
        <charset val="136"/>
      </rPr>
      <t>自然增加率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社會增加率</t>
    </r>
    <phoneticPr fontId="4" type="noConversion"/>
  </si>
  <si>
    <r>
      <rPr>
        <sz val="9"/>
        <rFont val="新細明體"/>
        <family val="1"/>
        <charset val="136"/>
      </rPr>
      <t>自本省他縣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市</t>
    </r>
    <r>
      <rPr>
        <sz val="9"/>
        <rFont val="Times New Roman"/>
        <family val="1"/>
      </rPr>
      <t>)
Other C. &amp; City
of Prov.</t>
    </r>
    <phoneticPr fontId="4" type="noConversion"/>
  </si>
  <si>
    <r>
      <rPr>
        <sz val="9"/>
        <rFont val="新細明體"/>
        <family val="1"/>
        <charset val="136"/>
      </rPr>
      <t>遷入率</t>
    </r>
    <phoneticPr fontId="4" type="noConversion"/>
  </si>
  <si>
    <r>
      <rPr>
        <sz val="9"/>
        <rFont val="新細明體"/>
        <family val="1"/>
        <charset val="136"/>
      </rPr>
      <t>期中人口</t>
    </r>
    <phoneticPr fontId="4" type="noConversion"/>
  </si>
  <si>
    <r>
      <rPr>
        <sz val="9"/>
        <rFont val="新細明體"/>
        <family val="1"/>
        <charset val="136"/>
      </rPr>
      <t>遷出率</t>
    </r>
    <phoneticPr fontId="4" type="noConversion"/>
  </si>
  <si>
    <r>
      <rPr>
        <sz val="9"/>
        <rFont val="新細明體"/>
        <family val="1"/>
        <charset val="136"/>
      </rPr>
      <t>結婚</t>
    </r>
    <phoneticPr fontId="4" type="noConversion"/>
  </si>
  <si>
    <r>
      <rPr>
        <sz val="9"/>
        <rFont val="新細明體"/>
        <family val="1"/>
        <charset val="136"/>
      </rPr>
      <t>離婚</t>
    </r>
    <phoneticPr fontId="4" type="noConversion"/>
  </si>
  <si>
    <r>
      <rPr>
        <sz val="9"/>
        <rFont val="新細明體"/>
        <family val="1"/>
        <charset val="136"/>
      </rPr>
      <t>年終人口</t>
    </r>
    <phoneticPr fontId="4" type="noConversion"/>
  </si>
  <si>
    <r>
      <rPr>
        <sz val="9"/>
        <rFont val="新細明體"/>
        <family val="1"/>
        <charset val="136"/>
      </rPr>
      <t>自然增加率</t>
    </r>
    <phoneticPr fontId="4" type="noConversion"/>
  </si>
  <si>
    <r>
      <rPr>
        <sz val="9"/>
        <rFont val="新細明體"/>
        <family val="1"/>
        <charset val="136"/>
      </rPr>
      <t>社會增加率</t>
    </r>
    <phoneticPr fontId="4" type="noConversion"/>
  </si>
  <si>
    <r>
      <rPr>
        <sz val="9"/>
        <rFont val="新細明體"/>
        <family val="1"/>
        <charset val="136"/>
      </rPr>
      <t>淨增加率</t>
    </r>
    <phoneticPr fontId="4" type="noConversion"/>
  </si>
  <si>
    <r>
      <rPr>
        <sz val="9"/>
        <rFont val="新細明體"/>
        <family val="1"/>
        <charset val="136"/>
      </rPr>
      <t>一○○年</t>
    </r>
    <r>
      <rPr>
        <sz val="9"/>
        <rFont val="Times New Roman"/>
        <family val="1"/>
      </rPr>
      <t xml:space="preserve"> 2011</t>
    </r>
    <phoneticPr fontId="4" type="noConversion"/>
  </si>
  <si>
    <r>
      <rPr>
        <sz val="9"/>
        <rFont val="新細明體"/>
        <family val="1"/>
        <charset val="136"/>
      </rPr>
      <t>一○一年</t>
    </r>
    <r>
      <rPr>
        <sz val="9"/>
        <rFont val="Times New Roman"/>
        <family val="1"/>
      </rPr>
      <t xml:space="preserve"> 2012</t>
    </r>
    <phoneticPr fontId="4" type="noConversion"/>
  </si>
  <si>
    <r>
      <rPr>
        <sz val="9"/>
        <rFont val="新細明體"/>
        <family val="1"/>
        <charset val="136"/>
      </rPr>
      <t>一○二年</t>
    </r>
    <r>
      <rPr>
        <sz val="9"/>
        <rFont val="Times New Roman"/>
        <family val="1"/>
      </rPr>
      <t xml:space="preserve"> 2013</t>
    </r>
    <phoneticPr fontId="4" type="noConversion"/>
  </si>
  <si>
    <r>
      <rPr>
        <sz val="9"/>
        <rFont val="新細明體"/>
        <family val="1"/>
        <charset val="136"/>
      </rPr>
      <t>一○二年</t>
    </r>
    <r>
      <rPr>
        <sz val="9"/>
        <rFont val="Times New Roman"/>
        <family val="1"/>
      </rPr>
      <t xml:space="preserve"> 2013</t>
    </r>
  </si>
  <si>
    <r>
      <rPr>
        <sz val="9"/>
        <rFont val="新細明體"/>
        <family val="1"/>
        <charset val="136"/>
      </rPr>
      <t>一○三年</t>
    </r>
    <r>
      <rPr>
        <sz val="9"/>
        <rFont val="Times New Roman"/>
        <family val="1"/>
      </rPr>
      <t xml:space="preserve"> 2014</t>
    </r>
  </si>
  <si>
    <r>
      <rPr>
        <sz val="9"/>
        <rFont val="新細明體"/>
        <family val="1"/>
        <charset val="136"/>
      </rPr>
      <t>一○四年</t>
    </r>
    <r>
      <rPr>
        <sz val="9"/>
        <rFont val="Times New Roman"/>
        <family val="1"/>
      </rPr>
      <t xml:space="preserve"> 2015</t>
    </r>
  </si>
  <si>
    <r>
      <rPr>
        <sz val="9"/>
        <rFont val="新細明體"/>
        <family val="1"/>
        <charset val="136"/>
      </rPr>
      <t>一○五年</t>
    </r>
    <r>
      <rPr>
        <sz val="9"/>
        <rFont val="Times New Roman"/>
        <family val="1"/>
      </rPr>
      <t xml:space="preserve"> 2016</t>
    </r>
  </si>
  <si>
    <r>
      <rPr>
        <sz val="9"/>
        <rFont val="新細明體"/>
        <family val="1"/>
        <charset val="136"/>
      </rPr>
      <t>一○六年</t>
    </r>
    <r>
      <rPr>
        <sz val="9"/>
        <rFont val="Times New Roman"/>
        <family val="1"/>
      </rPr>
      <t xml:space="preserve"> 2017</t>
    </r>
  </si>
  <si>
    <r>
      <rPr>
        <sz val="9"/>
        <rFont val="新細明體"/>
        <family val="1"/>
        <charset val="136"/>
      </rPr>
      <t>一○七年</t>
    </r>
    <r>
      <rPr>
        <sz val="9"/>
        <rFont val="Times New Roman"/>
        <family val="1"/>
      </rPr>
      <t xml:space="preserve"> 2018</t>
    </r>
  </si>
  <si>
    <r>
      <rPr>
        <sz val="9"/>
        <rFont val="新細明體"/>
        <family val="1"/>
        <charset val="136"/>
      </rPr>
      <t>一○八年</t>
    </r>
    <r>
      <rPr>
        <sz val="9"/>
        <rFont val="Times New Roman"/>
        <family val="1"/>
      </rPr>
      <t xml:space="preserve"> 2019</t>
    </r>
    <phoneticPr fontId="4" type="noConversion"/>
  </si>
  <si>
    <r>
      <t>108</t>
    </r>
    <r>
      <rPr>
        <sz val="9"/>
        <rFont val="新細明體"/>
        <family val="1"/>
        <charset val="136"/>
      </rPr>
      <t>年</t>
    </r>
    <phoneticPr fontId="4" type="noConversion"/>
  </si>
  <si>
    <r>
      <t>107</t>
    </r>
    <r>
      <rPr>
        <sz val="9"/>
        <rFont val="新細明體"/>
        <family val="1"/>
        <charset val="136"/>
      </rPr>
      <t>年</t>
    </r>
    <phoneticPr fontId="4" type="noConversion"/>
  </si>
  <si>
    <r>
      <t>106</t>
    </r>
    <r>
      <rPr>
        <sz val="9"/>
        <rFont val="新細明體"/>
        <family val="1"/>
        <charset val="136"/>
      </rPr>
      <t>年</t>
    </r>
    <phoneticPr fontId="4" type="noConversion"/>
  </si>
  <si>
    <r>
      <t>105</t>
    </r>
    <r>
      <rPr>
        <sz val="9"/>
        <rFont val="新細明體"/>
        <family val="1"/>
        <charset val="136"/>
      </rPr>
      <t>年</t>
    </r>
    <phoneticPr fontId="4" type="noConversion"/>
  </si>
  <si>
    <r>
      <t>104</t>
    </r>
    <r>
      <rPr>
        <sz val="9"/>
        <rFont val="新細明體"/>
        <family val="1"/>
        <charset val="136"/>
      </rPr>
      <t>年</t>
    </r>
    <phoneticPr fontId="4" type="noConversion"/>
  </si>
  <si>
    <r>
      <t>103</t>
    </r>
    <r>
      <rPr>
        <sz val="9"/>
        <rFont val="新細明體"/>
        <family val="1"/>
        <charset val="136"/>
      </rPr>
      <t>年</t>
    </r>
  </si>
  <si>
    <r>
      <t>102</t>
    </r>
    <r>
      <rPr>
        <sz val="9"/>
        <rFont val="新細明體"/>
        <family val="1"/>
        <charset val="136"/>
      </rPr>
      <t>年</t>
    </r>
  </si>
  <si>
    <r>
      <t>101</t>
    </r>
    <r>
      <rPr>
        <sz val="9"/>
        <rFont val="新細明體"/>
        <family val="1"/>
        <charset val="136"/>
      </rPr>
      <t>年</t>
    </r>
  </si>
  <si>
    <r>
      <t>100</t>
    </r>
    <r>
      <rPr>
        <sz val="9"/>
        <rFont val="新細明體"/>
        <family val="1"/>
        <charset val="136"/>
      </rPr>
      <t>年</t>
    </r>
  </si>
  <si>
    <r>
      <t>99</t>
    </r>
    <r>
      <rPr>
        <sz val="9"/>
        <rFont val="新細明體"/>
        <family val="1"/>
        <charset val="136"/>
      </rPr>
      <t>年</t>
    </r>
  </si>
  <si>
    <r>
      <t>98</t>
    </r>
    <r>
      <rPr>
        <sz val="9"/>
        <rFont val="新細明體"/>
        <family val="1"/>
        <charset val="136"/>
      </rPr>
      <t>年</t>
    </r>
  </si>
  <si>
    <r>
      <t>108</t>
    </r>
    <r>
      <rPr>
        <sz val="9"/>
        <rFont val="新細明體"/>
        <family val="1"/>
        <charset val="136"/>
      </rPr>
      <t>年期中人口數</t>
    </r>
  </si>
  <si>
    <r>
      <t>107</t>
    </r>
    <r>
      <rPr>
        <sz val="9"/>
        <rFont val="新細明體"/>
        <family val="1"/>
        <charset val="136"/>
      </rPr>
      <t>年期中人口數</t>
    </r>
  </si>
  <si>
    <r>
      <t>106</t>
    </r>
    <r>
      <rPr>
        <sz val="9"/>
        <rFont val="新細明體"/>
        <family val="1"/>
        <charset val="136"/>
      </rPr>
      <t>年期中人口數</t>
    </r>
  </si>
  <si>
    <r>
      <t>105</t>
    </r>
    <r>
      <rPr>
        <sz val="9"/>
        <rFont val="新細明體"/>
        <family val="1"/>
        <charset val="136"/>
      </rPr>
      <t>年期中人口數</t>
    </r>
  </si>
  <si>
    <r>
      <rPr>
        <sz val="9"/>
        <rFont val="新細明體"/>
        <family val="1"/>
        <charset val="136"/>
      </rPr>
      <t>新城鄉</t>
    </r>
    <r>
      <rPr>
        <sz val="9"/>
        <rFont val="Times New Roman"/>
        <family val="1"/>
      </rPr>
      <t xml:space="preserve"> Shincheng</t>
    </r>
    <phoneticPr fontId="4" type="noConversion"/>
  </si>
  <si>
    <r>
      <rPr>
        <sz val="9"/>
        <rFont val="新細明體"/>
        <family val="1"/>
        <charset val="136"/>
      </rPr>
      <t>年終人口</t>
    </r>
  </si>
  <si>
    <r>
      <rPr>
        <sz val="9"/>
        <rFont val="新細明體"/>
        <family val="1"/>
        <charset val="136"/>
      </rPr>
      <t>吉安鄉</t>
    </r>
    <r>
      <rPr>
        <sz val="9"/>
        <rFont val="Times New Roman"/>
        <family val="1"/>
      </rPr>
      <t xml:space="preserve"> Jian </t>
    </r>
    <phoneticPr fontId="4" type="noConversion"/>
  </si>
  <si>
    <r>
      <rPr>
        <sz val="9"/>
        <rFont val="新細明體"/>
        <family val="1"/>
        <charset val="136"/>
      </rPr>
      <t>壽豐鄉</t>
    </r>
    <r>
      <rPr>
        <sz val="9"/>
        <rFont val="Times New Roman"/>
        <family val="1"/>
      </rPr>
      <t xml:space="preserve"> Shoufeng</t>
    </r>
    <phoneticPr fontId="4" type="noConversion"/>
  </si>
  <si>
    <r>
      <rPr>
        <sz val="9"/>
        <rFont val="新細明體"/>
        <family val="1"/>
        <charset val="136"/>
      </rPr>
      <t>花蓮市</t>
    </r>
  </si>
  <si>
    <r>
      <rPr>
        <sz val="9"/>
        <rFont val="新細明體"/>
        <family val="1"/>
        <charset val="136"/>
      </rPr>
      <t>光復鄉</t>
    </r>
    <r>
      <rPr>
        <sz val="9"/>
        <rFont val="Times New Roman"/>
        <family val="1"/>
      </rPr>
      <t xml:space="preserve"> Guangfu</t>
    </r>
    <phoneticPr fontId="4" type="noConversion"/>
  </si>
  <si>
    <r>
      <rPr>
        <sz val="9"/>
        <rFont val="新細明體"/>
        <family val="1"/>
        <charset val="136"/>
      </rPr>
      <t>鳳林鎮</t>
    </r>
  </si>
  <si>
    <r>
      <rPr>
        <sz val="9"/>
        <rFont val="新細明體"/>
        <family val="1"/>
        <charset val="136"/>
      </rPr>
      <t>豐濱鄉</t>
    </r>
    <r>
      <rPr>
        <sz val="9"/>
        <rFont val="Times New Roman"/>
        <family val="1"/>
      </rPr>
      <t xml:space="preserve"> Fengbin </t>
    </r>
    <phoneticPr fontId="4" type="noConversion"/>
  </si>
  <si>
    <r>
      <rPr>
        <sz val="9"/>
        <rFont val="新細明體"/>
        <family val="1"/>
        <charset val="136"/>
      </rPr>
      <t>玉里鎮</t>
    </r>
  </si>
  <si>
    <r>
      <rPr>
        <sz val="9"/>
        <rFont val="新細明體"/>
        <family val="1"/>
        <charset val="136"/>
      </rPr>
      <t>瑞穗鄉</t>
    </r>
    <r>
      <rPr>
        <sz val="9"/>
        <rFont val="Times New Roman"/>
        <family val="1"/>
      </rPr>
      <t xml:space="preserve"> Rueisuei</t>
    </r>
    <phoneticPr fontId="4" type="noConversion"/>
  </si>
  <si>
    <r>
      <rPr>
        <sz val="9"/>
        <rFont val="新細明體"/>
        <family val="1"/>
        <charset val="136"/>
      </rPr>
      <t>新城鄉</t>
    </r>
  </si>
  <si>
    <r>
      <rPr>
        <sz val="9"/>
        <rFont val="新細明體"/>
        <family val="1"/>
        <charset val="136"/>
      </rPr>
      <t>富里鄉</t>
    </r>
    <r>
      <rPr>
        <sz val="9"/>
        <rFont val="Times New Roman"/>
        <family val="1"/>
      </rPr>
      <t xml:space="preserve"> Fuli</t>
    </r>
    <phoneticPr fontId="4" type="noConversion"/>
  </si>
  <si>
    <r>
      <rPr>
        <sz val="9"/>
        <rFont val="新細明體"/>
        <family val="1"/>
        <charset val="136"/>
      </rPr>
      <t>吉安鄉</t>
    </r>
  </si>
  <si>
    <r>
      <rPr>
        <sz val="9"/>
        <rFont val="新細明體"/>
        <family val="1"/>
        <charset val="136"/>
      </rPr>
      <t>秀林鄉</t>
    </r>
    <r>
      <rPr>
        <sz val="9"/>
        <rFont val="Times New Roman"/>
        <family val="1"/>
      </rPr>
      <t xml:space="preserve"> Shioulin</t>
    </r>
    <phoneticPr fontId="4" type="noConversion"/>
  </si>
  <si>
    <r>
      <rPr>
        <sz val="9"/>
        <rFont val="新細明體"/>
        <family val="1"/>
        <charset val="136"/>
      </rPr>
      <t>壽豐鄉</t>
    </r>
  </si>
  <si>
    <r>
      <rPr>
        <sz val="9"/>
        <rFont val="新細明體"/>
        <family val="1"/>
        <charset val="136"/>
      </rPr>
      <t>萬榮鄉</t>
    </r>
    <r>
      <rPr>
        <sz val="9"/>
        <rFont val="Times New Roman"/>
        <family val="1"/>
      </rPr>
      <t xml:space="preserve"> Wanrung</t>
    </r>
    <phoneticPr fontId="4" type="noConversion"/>
  </si>
  <si>
    <r>
      <rPr>
        <sz val="9"/>
        <rFont val="新細明體"/>
        <family val="1"/>
        <charset val="136"/>
      </rPr>
      <t>光復鄉</t>
    </r>
  </si>
  <si>
    <r>
      <rPr>
        <sz val="9"/>
        <rFont val="新細明體"/>
        <family val="1"/>
        <charset val="136"/>
      </rPr>
      <t>卓溪鄉</t>
    </r>
    <r>
      <rPr>
        <sz val="9"/>
        <rFont val="Times New Roman"/>
        <family val="1"/>
      </rPr>
      <t xml:space="preserve"> Juoshi</t>
    </r>
    <phoneticPr fontId="4" type="noConversion"/>
  </si>
  <si>
    <r>
      <rPr>
        <sz val="9"/>
        <rFont val="新細明體"/>
        <family val="1"/>
        <charset val="136"/>
      </rPr>
      <t>豐濱鄉</t>
    </r>
  </si>
  <si>
    <r>
      <rPr>
        <sz val="9"/>
        <rFont val="新細明體"/>
        <family val="1"/>
        <charset val="136"/>
      </rPr>
      <t>瑞穗鄉</t>
    </r>
  </si>
  <si>
    <r>
      <rPr>
        <sz val="9"/>
        <rFont val="新細明體"/>
        <family val="1"/>
        <charset val="136"/>
      </rPr>
      <t>富里鄉</t>
    </r>
  </si>
  <si>
    <r>
      <rPr>
        <sz val="9"/>
        <rFont val="新細明體"/>
        <family val="1"/>
        <charset val="136"/>
      </rPr>
      <t>秀林鄉</t>
    </r>
  </si>
  <si>
    <r>
      <rPr>
        <sz val="9"/>
        <rFont val="新細明體"/>
        <family val="1"/>
        <charset val="136"/>
      </rPr>
      <t>萬榮鄉</t>
    </r>
  </si>
  <si>
    <r>
      <rPr>
        <sz val="9"/>
        <rFont val="新細明體"/>
        <family val="1"/>
        <charset val="136"/>
      </rPr>
      <t>資料來源：本府民政處</t>
    </r>
    <r>
      <rPr>
        <sz val="9"/>
        <rFont val="Times New Roman"/>
        <family val="1"/>
      </rPr>
      <t xml:space="preserve"> 1221-00-01-2</t>
    </r>
    <phoneticPr fontId="4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</si>
  <si>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Prepared according to Form 1221-00-01-2 by Civil Affairs Department.</t>
    </r>
    <phoneticPr fontId="4" type="noConversion"/>
  </si>
  <si>
    <r>
      <rPr>
        <sz val="9"/>
        <color rgb="FF000000"/>
        <rFont val="新細明體"/>
        <family val="1"/>
        <charset val="136"/>
      </rPr>
      <t>資料來源：本府民政處</t>
    </r>
    <r>
      <rPr>
        <sz val="9"/>
        <color indexed="8"/>
        <rFont val="Times New Roman"/>
        <family val="1"/>
      </rPr>
      <t xml:space="preserve"> 1221-00-01-2</t>
    </r>
    <phoneticPr fontId="4" type="noConversion"/>
  </si>
  <si>
    <r>
      <rPr>
        <sz val="9"/>
        <rFont val="新細明體"/>
        <family val="1"/>
        <charset val="136"/>
      </rPr>
      <t>卓溪鄉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</si>
</sst>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76" formatCode="#,##0;#,##0;&quot;-&quot;"/>
    <numFmt numFmtId="177" formatCode="#,##0_);[Red]\(#,##0\)"/>
    <numFmt numFmtId="178" formatCode="#\ ???/???"/>
    <numFmt numFmtId="179" formatCode="#,##0.00_ "/>
    <numFmt numFmtId="180" formatCode="#,##0.000000_);\(#,##0.000000\)"/>
    <numFmt numFmtId="181" formatCode="#,##0;#,##0;_-* &quot;-&quot;"/>
    <numFmt numFmtId="182" formatCode="#,##0.00_);[Red]\(#,##0.00\)"/>
    <numFmt numFmtId="183" formatCode="0.00_);[Red]\(0.00\)"/>
  </numFmts>
  <fonts count="22">
    <font>
      <sz val="9"/>
      <name val="Times New Roman"/>
      <family val="1"/>
    </font>
    <font>
      <sz val="12"/>
      <name val="Times New Roman"/>
      <family val="1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9"/>
      <color indexed="8"/>
      <name val="Times New Roman"/>
      <family val="1"/>
    </font>
    <font>
      <sz val="16"/>
      <name val="新細明體"/>
      <family val="1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9"/>
      <color rgb="FF0070C0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3"/>
      <charset val="136"/>
    </font>
    <font>
      <sz val="9"/>
      <name val="Times New Roman"/>
      <family val="3"/>
      <charset val="136"/>
    </font>
    <font>
      <b/>
      <sz val="12"/>
      <name val="Times New Roman"/>
      <family val="1"/>
    </font>
    <font>
      <sz val="9"/>
      <name val="華康中黑體"/>
      <charset val="136"/>
    </font>
    <font>
      <sz val="9"/>
      <name val="微軟正黑體"/>
      <family val="2"/>
      <charset val="136"/>
    </font>
    <font>
      <sz val="10"/>
      <name val="新細明體"/>
      <family val="1"/>
      <charset val="136"/>
    </font>
    <font>
      <sz val="8.5"/>
      <name val="新細明體"/>
      <family val="1"/>
      <charset val="136"/>
    </font>
    <font>
      <sz val="8.5"/>
      <name val="Times New Roman"/>
      <family val="1"/>
    </font>
    <font>
      <sz val="9"/>
      <color rgb="FF00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Border="0"/>
    <xf numFmtId="0" fontId="3" fillId="0" borderId="0" applyBorder="0"/>
    <xf numFmtId="9" fontId="1" fillId="0" borderId="0" applyFont="0" applyFill="0" applyBorder="0" applyAlignment="0" applyProtection="0"/>
  </cellStyleXfs>
  <cellXfs count="329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/>
    <xf numFmtId="4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/>
    <xf numFmtId="3" fontId="3" fillId="0" borderId="3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7" fontId="3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3" fillId="0" borderId="26" xfId="0" applyNumberFormat="1" applyFont="1" applyBorder="1"/>
    <xf numFmtId="3" fontId="3" fillId="0" borderId="0" xfId="0" applyNumberFormat="1" applyFont="1" applyBorder="1"/>
    <xf numFmtId="3" fontId="3" fillId="0" borderId="28" xfId="0" applyNumberFormat="1" applyFont="1" applyBorder="1"/>
    <xf numFmtId="3" fontId="3" fillId="0" borderId="3" xfId="0" applyNumberFormat="1" applyFont="1" applyBorder="1"/>
    <xf numFmtId="3" fontId="2" fillId="0" borderId="3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" fillId="0" borderId="0" xfId="1" applyNumberFormat="1" applyFont="1"/>
    <xf numFmtId="3" fontId="1" fillId="0" borderId="24" xfId="1" applyNumberFormat="1" applyFont="1" applyBorder="1"/>
    <xf numFmtId="37" fontId="1" fillId="0" borderId="7" xfId="1" applyNumberFormat="1" applyFont="1" applyBorder="1"/>
    <xf numFmtId="3" fontId="1" fillId="0" borderId="7" xfId="1" applyNumberFormat="1" applyFont="1" applyBorder="1"/>
    <xf numFmtId="3" fontId="1" fillId="0" borderId="25" xfId="1" applyNumberFormat="1" applyFont="1" applyBorder="1"/>
    <xf numFmtId="3" fontId="1" fillId="0" borderId="26" xfId="1" applyNumberFormat="1" applyFont="1" applyBorder="1"/>
    <xf numFmtId="37" fontId="1" fillId="0" borderId="0" xfId="1" applyNumberFormat="1" applyFont="1" applyBorder="1"/>
    <xf numFmtId="3" fontId="1" fillId="0" borderId="0" xfId="1" applyNumberFormat="1" applyFont="1" applyBorder="1"/>
    <xf numFmtId="3" fontId="1" fillId="0" borderId="27" xfId="1" applyNumberFormat="1" applyFont="1" applyBorder="1"/>
    <xf numFmtId="3" fontId="12" fillId="0" borderId="28" xfId="1" applyNumberFormat="1" applyFont="1" applyBorder="1"/>
    <xf numFmtId="3" fontId="3" fillId="0" borderId="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3" borderId="0" xfId="0" applyNumberFormat="1" applyFont="1" applyFill="1" applyAlignment="1">
      <alignment horizontal="right" vertical="center"/>
    </xf>
    <xf numFmtId="3" fontId="0" fillId="4" borderId="0" xfId="0" applyNumberFormat="1" applyFont="1" applyFill="1" applyAlignment="1">
      <alignment horizontal="right" vertical="center"/>
    </xf>
    <xf numFmtId="3" fontId="0" fillId="2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38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0" fillId="0" borderId="0" xfId="1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3" fontId="3" fillId="5" borderId="26" xfId="0" applyNumberFormat="1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vertical="center"/>
    </xf>
    <xf numFmtId="3" fontId="4" fillId="6" borderId="0" xfId="0" applyNumberFormat="1" applyFont="1" applyFill="1" applyBorder="1" applyAlignment="1">
      <alignment vertical="center"/>
    </xf>
    <xf numFmtId="3" fontId="0" fillId="0" borderId="7" xfId="0" applyNumberFormat="1" applyFon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14" fillId="5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6" fillId="0" borderId="33" xfId="0" quotePrefix="1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Continuous"/>
    </xf>
    <xf numFmtId="3" fontId="3" fillId="0" borderId="37" xfId="0" applyNumberFormat="1" applyFont="1" applyBorder="1" applyAlignment="1">
      <alignment horizontal="centerContinuous"/>
    </xf>
    <xf numFmtId="3" fontId="16" fillId="0" borderId="39" xfId="0" quotePrefix="1" applyNumberFormat="1" applyFont="1" applyBorder="1" applyAlignment="1">
      <alignment horizontal="center"/>
    </xf>
    <xf numFmtId="3" fontId="16" fillId="0" borderId="42" xfId="0" applyNumberFormat="1" applyFont="1" applyBorder="1" applyAlignment="1">
      <alignment horizontal="centerContinuous" vertical="center"/>
    </xf>
    <xf numFmtId="3" fontId="3" fillId="0" borderId="42" xfId="0" applyNumberFormat="1" applyFont="1" applyBorder="1" applyAlignment="1">
      <alignment horizontal="centerContinuous"/>
    </xf>
    <xf numFmtId="3" fontId="16" fillId="0" borderId="42" xfId="0" applyNumberFormat="1" applyFont="1" applyBorder="1" applyAlignment="1">
      <alignment horizontal="centerContinuous" vertical="top"/>
    </xf>
    <xf numFmtId="3" fontId="16" fillId="0" borderId="39" xfId="0" quotePrefix="1" applyNumberFormat="1" applyFont="1" applyBorder="1" applyAlignment="1">
      <alignment horizontal="center" vertical="top"/>
    </xf>
    <xf numFmtId="3" fontId="16" fillId="0" borderId="49" xfId="0" applyNumberFormat="1" applyFont="1" applyBorder="1" applyAlignment="1">
      <alignment horizontal="center"/>
    </xf>
    <xf numFmtId="3" fontId="16" fillId="0" borderId="52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16" fillId="0" borderId="55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horizontal="center" vertical="top"/>
    </xf>
    <xf numFmtId="3" fontId="3" fillId="0" borderId="56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7" fontId="16" fillId="0" borderId="39" xfId="0" applyNumberFormat="1" applyFont="1" applyBorder="1" applyAlignment="1">
      <alignment horizontal="right"/>
    </xf>
    <xf numFmtId="3" fontId="3" fillId="8" borderId="13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>
      <alignment vertical="center"/>
    </xf>
    <xf numFmtId="3" fontId="3" fillId="8" borderId="1" xfId="0" applyNumberFormat="1" applyFont="1" applyFill="1" applyBorder="1" applyAlignment="1">
      <alignment vertical="center"/>
    </xf>
    <xf numFmtId="3" fontId="3" fillId="9" borderId="0" xfId="0" applyNumberFormat="1" applyFont="1" applyFill="1" applyBorder="1" applyAlignment="1">
      <alignment vertical="center"/>
    </xf>
    <xf numFmtId="3" fontId="3" fillId="9" borderId="1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 applyProtection="1">
      <alignment vertical="center"/>
    </xf>
    <xf numFmtId="3" fontId="3" fillId="8" borderId="18" xfId="0" applyNumberFormat="1" applyFont="1" applyFill="1" applyBorder="1" applyAlignment="1" applyProtection="1">
      <alignment vertical="center"/>
    </xf>
    <xf numFmtId="3" fontId="3" fillId="8" borderId="27" xfId="0" applyNumberFormat="1" applyFont="1" applyFill="1" applyBorder="1" applyAlignment="1" applyProtection="1">
      <alignment vertical="center"/>
    </xf>
    <xf numFmtId="3" fontId="3" fillId="10" borderId="0" xfId="0" applyNumberFormat="1" applyFont="1" applyFill="1" applyBorder="1" applyAlignment="1">
      <alignment vertical="center"/>
    </xf>
    <xf numFmtId="3" fontId="3" fillId="10" borderId="1" xfId="0" applyNumberFormat="1" applyFont="1" applyFill="1" applyBorder="1" applyAlignment="1">
      <alignment vertical="center"/>
    </xf>
    <xf numFmtId="3" fontId="3" fillId="11" borderId="0" xfId="0" applyNumberFormat="1" applyFont="1" applyFill="1" applyBorder="1" applyAlignment="1" applyProtection="1">
      <alignment vertical="center"/>
    </xf>
    <xf numFmtId="3" fontId="3" fillId="11" borderId="1" xfId="0" applyNumberFormat="1" applyFont="1" applyFill="1" applyBorder="1" applyAlignment="1" applyProtection="1">
      <alignment vertical="center"/>
    </xf>
    <xf numFmtId="3" fontId="3" fillId="11" borderId="27" xfId="0" applyNumberFormat="1" applyFont="1" applyFill="1" applyBorder="1" applyAlignment="1" applyProtection="1">
      <alignment vertical="center"/>
    </xf>
    <xf numFmtId="37" fontId="16" fillId="0" borderId="55" xfId="0" applyNumberFormat="1" applyFont="1" applyBorder="1" applyAlignment="1">
      <alignment horizontal="right"/>
    </xf>
    <xf numFmtId="3" fontId="3" fillId="8" borderId="5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/>
    </xf>
    <xf numFmtId="3" fontId="3" fillId="8" borderId="4" xfId="0" applyNumberFormat="1" applyFont="1" applyFill="1" applyBorder="1" applyAlignment="1">
      <alignment vertical="center"/>
    </xf>
    <xf numFmtId="3" fontId="3" fillId="9" borderId="8" xfId="0" applyNumberFormat="1" applyFont="1" applyFill="1" applyBorder="1" applyAlignment="1">
      <alignment vertical="center"/>
    </xf>
    <xf numFmtId="3" fontId="3" fillId="10" borderId="8" xfId="0" applyNumberFormat="1" applyFont="1" applyFill="1" applyBorder="1" applyAlignment="1">
      <alignment vertical="center"/>
    </xf>
    <xf numFmtId="3" fontId="3" fillId="10" borderId="4" xfId="0" applyNumberFormat="1" applyFont="1" applyFill="1" applyBorder="1" applyAlignment="1">
      <alignment vertical="center"/>
    </xf>
    <xf numFmtId="3" fontId="3" fillId="11" borderId="8" xfId="0" applyNumberFormat="1" applyFont="1" applyFill="1" applyBorder="1" applyAlignment="1" applyProtection="1">
      <alignment vertical="center"/>
    </xf>
    <xf numFmtId="3" fontId="3" fillId="11" borderId="4" xfId="0" applyNumberFormat="1" applyFont="1" applyFill="1" applyBorder="1" applyAlignment="1" applyProtection="1">
      <alignment vertical="center"/>
    </xf>
    <xf numFmtId="3" fontId="3" fillId="11" borderId="59" xfId="0" applyNumberFormat="1" applyFont="1" applyFill="1" applyBorder="1" applyAlignment="1" applyProtection="1">
      <alignment vertical="center"/>
    </xf>
    <xf numFmtId="3" fontId="3" fillId="9" borderId="0" xfId="0" applyNumberFormat="1" applyFont="1" applyFill="1" applyBorder="1" applyAlignment="1" applyProtection="1">
      <alignment vertical="center"/>
    </xf>
    <xf numFmtId="3" fontId="3" fillId="12" borderId="0" xfId="0" applyNumberFormat="1" applyFont="1" applyFill="1" applyBorder="1" applyAlignment="1" applyProtection="1">
      <alignment vertical="center"/>
    </xf>
    <xf numFmtId="3" fontId="3" fillId="12" borderId="18" xfId="0" applyNumberFormat="1" applyFont="1" applyFill="1" applyBorder="1" applyAlignment="1" applyProtection="1">
      <alignment vertical="center"/>
    </xf>
    <xf numFmtId="3" fontId="3" fillId="12" borderId="27" xfId="0" applyNumberFormat="1" applyFont="1" applyFill="1" applyBorder="1" applyAlignment="1" applyProtection="1">
      <alignment vertical="center"/>
    </xf>
    <xf numFmtId="3" fontId="16" fillId="0" borderId="39" xfId="0" quotePrefix="1" applyNumberFormat="1" applyFont="1" applyBorder="1" applyAlignment="1">
      <alignment horizontal="center" vertical="center"/>
    </xf>
    <xf numFmtId="3" fontId="3" fillId="12" borderId="0" xfId="0" applyNumberFormat="1" applyFont="1" applyFill="1" applyBorder="1" applyAlignment="1">
      <alignment vertical="center"/>
    </xf>
    <xf numFmtId="3" fontId="3" fillId="12" borderId="1" xfId="0" applyNumberFormat="1" applyFont="1" applyFill="1" applyBorder="1" applyAlignment="1">
      <alignment vertical="center"/>
    </xf>
    <xf numFmtId="3" fontId="4" fillId="0" borderId="55" xfId="0" applyNumberFormat="1" applyFont="1" applyBorder="1" applyAlignment="1">
      <alignment horizontal="right"/>
    </xf>
    <xf numFmtId="37" fontId="16" fillId="0" borderId="60" xfId="0" applyNumberFormat="1" applyFont="1" applyBorder="1" applyAlignment="1">
      <alignment horizontal="right"/>
    </xf>
    <xf numFmtId="3" fontId="3" fillId="12" borderId="1" xfId="0" applyNumberFormat="1" applyFont="1" applyFill="1" applyBorder="1" applyAlignment="1" applyProtection="1">
      <alignment vertical="center"/>
    </xf>
    <xf numFmtId="3" fontId="4" fillId="0" borderId="61" xfId="0" applyNumberFormat="1" applyFont="1" applyBorder="1" applyAlignment="1">
      <alignment horizontal="right"/>
    </xf>
    <xf numFmtId="3" fontId="3" fillId="8" borderId="62" xfId="0" applyNumberFormat="1" applyFont="1" applyFill="1" applyBorder="1" applyAlignment="1">
      <alignment vertical="center"/>
    </xf>
    <xf numFmtId="3" fontId="3" fillId="12" borderId="3" xfId="0" applyNumberFormat="1" applyFont="1" applyFill="1" applyBorder="1" applyAlignment="1">
      <alignment vertical="center"/>
    </xf>
    <xf numFmtId="3" fontId="3" fillId="12" borderId="14" xfId="0" applyNumberFormat="1" applyFont="1" applyFill="1" applyBorder="1" applyAlignment="1">
      <alignment vertical="center"/>
    </xf>
    <xf numFmtId="3" fontId="3" fillId="9" borderId="3" xfId="0" applyNumberFormat="1" applyFont="1" applyFill="1" applyBorder="1" applyAlignment="1" applyProtection="1">
      <alignment vertical="center"/>
    </xf>
    <xf numFmtId="3" fontId="3" fillId="11" borderId="3" xfId="0" applyNumberFormat="1" applyFont="1" applyFill="1" applyBorder="1" applyAlignment="1" applyProtection="1">
      <alignment vertical="center"/>
    </xf>
    <xf numFmtId="3" fontId="3" fillId="11" borderId="14" xfId="0" applyNumberFormat="1" applyFont="1" applyFill="1" applyBorder="1" applyAlignment="1" applyProtection="1">
      <alignment vertical="center"/>
    </xf>
    <xf numFmtId="3" fontId="3" fillId="11" borderId="29" xfId="0" applyNumberFormat="1" applyFont="1" applyFill="1" applyBorder="1" applyAlignment="1" applyProtection="1">
      <alignment vertical="center"/>
    </xf>
    <xf numFmtId="37" fontId="0" fillId="0" borderId="0" xfId="0" applyNumberFormat="1" applyAlignment="1">
      <alignment vertical="center"/>
    </xf>
    <xf numFmtId="3" fontId="18" fillId="2" borderId="0" xfId="1" applyNumberFormat="1" applyFont="1" applyFill="1" applyAlignment="1">
      <alignment horizontal="right"/>
    </xf>
    <xf numFmtId="3" fontId="0" fillId="0" borderId="0" xfId="0" applyNumberFormat="1" applyFont="1"/>
    <xf numFmtId="41" fontId="0" fillId="0" borderId="0" xfId="0" applyNumberFormat="1" applyFont="1" applyBorder="1" applyAlignment="1" applyProtection="1">
      <alignment horizontal="right" vertical="center" wrapText="1"/>
    </xf>
    <xf numFmtId="3" fontId="0" fillId="0" borderId="0" xfId="0" quotePrefix="1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vertical="center" wrapText="1"/>
    </xf>
    <xf numFmtId="49" fontId="7" fillId="0" borderId="0" xfId="0" quotePrefix="1" applyNumberFormat="1" applyFont="1" applyBorder="1" applyAlignment="1">
      <alignment vertical="center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textRotation="255"/>
    </xf>
    <xf numFmtId="3" fontId="16" fillId="0" borderId="13" xfId="0" applyNumberFormat="1" applyFont="1" applyBorder="1" applyAlignment="1">
      <alignment horizontal="center" vertical="center" textRotation="255"/>
    </xf>
    <xf numFmtId="3" fontId="16" fillId="0" borderId="5" xfId="0" applyNumberFormat="1" applyFont="1" applyBorder="1" applyAlignment="1">
      <alignment horizontal="center" vertical="center" textRotation="255"/>
    </xf>
    <xf numFmtId="3" fontId="16" fillId="0" borderId="41" xfId="0" applyNumberFormat="1" applyFont="1" applyBorder="1" applyAlignment="1">
      <alignment horizontal="center" vertical="center" textRotation="255"/>
    </xf>
    <xf numFmtId="3" fontId="16" fillId="0" borderId="49" xfId="0" applyNumberFormat="1" applyFont="1" applyBorder="1" applyAlignment="1">
      <alignment horizontal="center" vertical="center" textRotation="255"/>
    </xf>
    <xf numFmtId="3" fontId="16" fillId="0" borderId="56" xfId="0" applyNumberFormat="1" applyFont="1" applyBorder="1" applyAlignment="1">
      <alignment horizontal="center" vertical="center" textRotation="255"/>
    </xf>
    <xf numFmtId="3" fontId="16" fillId="0" borderId="43" xfId="0" applyNumberFormat="1" applyFont="1" applyBorder="1" applyAlignment="1">
      <alignment horizontal="center" vertical="top" textRotation="255" shrinkToFit="1"/>
    </xf>
    <xf numFmtId="3" fontId="16" fillId="0" borderId="50" xfId="0" applyNumberFormat="1" applyFont="1" applyBorder="1" applyAlignment="1">
      <alignment horizontal="center" vertical="top" textRotation="255" shrinkToFit="1"/>
    </xf>
    <xf numFmtId="3" fontId="16" fillId="0" borderId="57" xfId="0" applyNumberFormat="1" applyFont="1" applyBorder="1" applyAlignment="1">
      <alignment horizontal="center" vertical="top" textRotation="255" shrinkToFit="1"/>
    </xf>
    <xf numFmtId="3" fontId="16" fillId="0" borderId="43" xfId="0" applyNumberFormat="1" applyFont="1" applyBorder="1" applyAlignment="1">
      <alignment horizontal="center" vertical="center" textRotation="255" shrinkToFit="1"/>
    </xf>
    <xf numFmtId="3" fontId="16" fillId="0" borderId="50" xfId="0" applyNumberFormat="1" applyFont="1" applyBorder="1" applyAlignment="1">
      <alignment horizontal="center" vertical="center" textRotation="255" shrinkToFit="1"/>
    </xf>
    <xf numFmtId="3" fontId="16" fillId="0" borderId="57" xfId="0" applyNumberFormat="1" applyFont="1" applyBorder="1" applyAlignment="1">
      <alignment horizontal="center" vertical="center" textRotation="255" shrinkToFit="1"/>
    </xf>
    <xf numFmtId="37" fontId="16" fillId="0" borderId="34" xfId="0" applyNumberFormat="1" applyFont="1" applyBorder="1" applyAlignment="1">
      <alignment horizontal="center" vertical="center"/>
    </xf>
    <xf numFmtId="37" fontId="16" fillId="0" borderId="35" xfId="0" applyNumberFormat="1" applyFont="1" applyBorder="1" applyAlignment="1">
      <alignment horizontal="center" vertical="center"/>
    </xf>
    <xf numFmtId="37" fontId="16" fillId="0" borderId="36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16" fillId="0" borderId="43" xfId="0" quotePrefix="1" applyNumberFormat="1" applyFont="1" applyBorder="1" applyAlignment="1">
      <alignment horizontal="center" vertical="center"/>
    </xf>
    <xf numFmtId="3" fontId="16" fillId="0" borderId="50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center" vertical="center"/>
    </xf>
    <xf numFmtId="3" fontId="16" fillId="0" borderId="45" xfId="0" quotePrefix="1" applyNumberFormat="1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 vertical="center"/>
    </xf>
    <xf numFmtId="3" fontId="16" fillId="0" borderId="47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 wrapText="1"/>
    </xf>
    <xf numFmtId="3" fontId="17" fillId="7" borderId="1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43" xfId="0" applyNumberFormat="1" applyFont="1" applyBorder="1" applyAlignment="1">
      <alignment horizontal="center" vertical="distributed" textRotation="255" shrinkToFit="1"/>
    </xf>
    <xf numFmtId="3" fontId="16" fillId="0" borderId="50" xfId="0" applyNumberFormat="1" applyFont="1" applyBorder="1" applyAlignment="1">
      <alignment horizontal="center" vertical="distributed" textRotation="255" shrinkToFit="1"/>
    </xf>
    <xf numFmtId="3" fontId="16" fillId="0" borderId="57" xfId="0" applyNumberFormat="1" applyFont="1" applyBorder="1" applyAlignment="1">
      <alignment horizontal="center" vertical="distributed" textRotation="255" shrinkToFit="1"/>
    </xf>
    <xf numFmtId="3" fontId="16" fillId="0" borderId="44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/>
    </xf>
    <xf numFmtId="3" fontId="16" fillId="0" borderId="58" xfId="0" applyNumberFormat="1" applyFont="1" applyBorder="1" applyAlignment="1">
      <alignment horizontal="center" vertical="center"/>
    </xf>
    <xf numFmtId="37" fontId="16" fillId="0" borderId="41" xfId="0" applyNumberFormat="1" applyFont="1" applyBorder="1" applyAlignment="1">
      <alignment horizontal="center" vertical="center"/>
    </xf>
    <xf numFmtId="37" fontId="16" fillId="0" borderId="49" xfId="0" applyNumberFormat="1" applyFont="1" applyBorder="1" applyAlignment="1">
      <alignment horizontal="center" vertical="center"/>
    </xf>
    <xf numFmtId="37" fontId="16" fillId="0" borderId="56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16" fillId="0" borderId="43" xfId="0" applyNumberFormat="1" applyFont="1" applyBorder="1" applyAlignment="1">
      <alignment horizontal="center" vertical="distributed" textRotation="255"/>
    </xf>
    <xf numFmtId="3" fontId="16" fillId="0" borderId="50" xfId="0" applyNumberFormat="1" applyFont="1" applyBorder="1" applyAlignment="1">
      <alignment horizontal="center" vertical="distributed" textRotation="255"/>
    </xf>
    <xf numFmtId="3" fontId="16" fillId="0" borderId="57" xfId="0" applyNumberFormat="1" applyFont="1" applyBorder="1" applyAlignment="1">
      <alignment horizontal="center" vertical="distributed" textRotation="255"/>
    </xf>
    <xf numFmtId="3" fontId="16" fillId="0" borderId="44" xfId="0" applyNumberFormat="1" applyFont="1" applyBorder="1" applyAlignment="1">
      <alignment horizontal="center" vertical="distributed" textRotation="255"/>
    </xf>
    <xf numFmtId="3" fontId="16" fillId="0" borderId="51" xfId="0" applyNumberFormat="1" applyFont="1" applyBorder="1" applyAlignment="1">
      <alignment horizontal="center" vertical="distributed" textRotation="255"/>
    </xf>
    <xf numFmtId="3" fontId="16" fillId="0" borderId="58" xfId="0" applyNumberFormat="1" applyFont="1" applyBorder="1" applyAlignment="1">
      <alignment horizontal="center" vertical="distributed" textRotation="255"/>
    </xf>
    <xf numFmtId="37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7" fontId="0" fillId="0" borderId="0" xfId="0" applyNumberFormat="1" applyFont="1"/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 horizontal="center" vertical="center" wrapText="1"/>
    </xf>
    <xf numFmtId="37" fontId="0" fillId="0" borderId="20" xfId="0" applyNumberFormat="1" applyFont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 vertical="center"/>
    </xf>
    <xf numFmtId="37" fontId="0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78" fontId="0" fillId="0" borderId="15" xfId="2" applyNumberFormat="1" applyFont="1" applyBorder="1" applyAlignment="1">
      <alignment horizontal="center" vertical="center" wrapText="1"/>
    </xf>
    <xf numFmtId="178" fontId="0" fillId="0" borderId="16" xfId="2" applyNumberFormat="1" applyFont="1" applyBorder="1" applyAlignment="1">
      <alignment horizontal="center" vertical="center" wrapText="1"/>
    </xf>
    <xf numFmtId="178" fontId="0" fillId="0" borderId="19" xfId="2" applyNumberFormat="1" applyFont="1" applyBorder="1" applyAlignment="1">
      <alignment horizontal="center" vertical="center" wrapText="1"/>
    </xf>
    <xf numFmtId="3" fontId="0" fillId="0" borderId="15" xfId="0" quotePrefix="1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37" fontId="0" fillId="0" borderId="22" xfId="0" applyNumberFormat="1" applyFont="1" applyBorder="1" applyAlignment="1">
      <alignment horizontal="center" vertical="center" wrapText="1"/>
    </xf>
    <xf numFmtId="37" fontId="0" fillId="0" borderId="23" xfId="0" applyNumberFormat="1" applyFont="1" applyBorder="1" applyAlignment="1">
      <alignment horizontal="center" vertical="center" wrapText="1"/>
    </xf>
    <xf numFmtId="37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7" fontId="0" fillId="0" borderId="17" xfId="0" applyNumberFormat="1" applyFont="1" applyBorder="1" applyAlignment="1">
      <alignment horizontal="center" vertical="center" wrapText="1"/>
    </xf>
    <xf numFmtId="37" fontId="0" fillId="0" borderId="21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178" fontId="0" fillId="0" borderId="2" xfId="2" applyNumberFormat="1" applyFont="1" applyBorder="1" applyAlignment="1">
      <alignment horizontal="center" vertical="center" wrapText="1"/>
    </xf>
    <xf numFmtId="178" fontId="0" fillId="0" borderId="1" xfId="2" applyNumberFormat="1" applyFont="1" applyBorder="1" applyAlignment="1">
      <alignment horizontal="center" vertical="center"/>
    </xf>
    <xf numFmtId="178" fontId="0" fillId="0" borderId="13" xfId="2" applyNumberFormat="1" applyFont="1" applyBorder="1" applyAlignment="1">
      <alignment horizontal="center" vertical="center" wrapText="1"/>
    </xf>
    <xf numFmtId="37" fontId="0" fillId="0" borderId="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/>
    <xf numFmtId="0" fontId="0" fillId="0" borderId="2" xfId="0" applyFont="1" applyBorder="1"/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37" fontId="0" fillId="0" borderId="9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9" xfId="0" applyFont="1" applyBorder="1"/>
    <xf numFmtId="3" fontId="0" fillId="0" borderId="9" xfId="0" applyNumberFormat="1" applyFont="1" applyBorder="1" applyAlignment="1">
      <alignment horizontal="center" vertical="center" wrapText="1"/>
    </xf>
    <xf numFmtId="178" fontId="0" fillId="0" borderId="9" xfId="2" applyNumberFormat="1" applyFont="1" applyBorder="1" applyAlignment="1">
      <alignment horizontal="center" vertical="center" wrapText="1"/>
    </xf>
    <xf numFmtId="178" fontId="0" fillId="0" borderId="4" xfId="2" applyNumberFormat="1" applyFont="1" applyBorder="1" applyAlignment="1">
      <alignment horizontal="center" vertical="center"/>
    </xf>
    <xf numFmtId="178" fontId="0" fillId="0" borderId="5" xfId="2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 applyProtection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0" fillId="0" borderId="0" xfId="0" applyNumberFormat="1" applyFont="1" applyAlignment="1">
      <alignment horizontal="right" vertical="center" wrapText="1"/>
    </xf>
    <xf numFmtId="43" fontId="0" fillId="0" borderId="0" xfId="0" applyNumberFormat="1" applyFont="1" applyAlignment="1">
      <alignment horizontal="right" vertical="center" wrapText="1"/>
    </xf>
    <xf numFmtId="182" fontId="0" fillId="0" borderId="0" xfId="0" applyNumberFormat="1" applyFont="1" applyAlignment="1">
      <alignment horizontal="right" vertical="center" wrapText="1"/>
    </xf>
    <xf numFmtId="43" fontId="0" fillId="0" borderId="0" xfId="0" applyNumberFormat="1" applyFont="1" applyBorder="1" applyAlignment="1">
      <alignment horizontal="right" vertical="center" wrapText="1"/>
    </xf>
    <xf numFmtId="43" fontId="0" fillId="0" borderId="1" xfId="0" applyNumberFormat="1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vertical="center" indent="1"/>
    </xf>
    <xf numFmtId="41" fontId="0" fillId="0" borderId="1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 applyProtection="1">
      <alignment vertical="center"/>
    </xf>
    <xf numFmtId="41" fontId="0" fillId="0" borderId="0" xfId="0" applyNumberFormat="1" applyFont="1" applyBorder="1" applyAlignment="1" applyProtection="1">
      <alignment horizontal="right" vertical="center"/>
    </xf>
    <xf numFmtId="41" fontId="0" fillId="0" borderId="0" xfId="0" applyNumberFormat="1" applyFont="1"/>
    <xf numFmtId="3" fontId="0" fillId="0" borderId="0" xfId="0" applyNumberFormat="1" applyFont="1" applyBorder="1" applyAlignment="1">
      <alignment horizontal="left" vertical="center" indent="1"/>
    </xf>
    <xf numFmtId="41" fontId="0" fillId="0" borderId="1" xfId="0" applyNumberFormat="1" applyFont="1" applyBorder="1"/>
    <xf numFmtId="0" fontId="0" fillId="0" borderId="0" xfId="0" applyFont="1"/>
    <xf numFmtId="4" fontId="0" fillId="0" borderId="0" xfId="0" applyNumberFormat="1" applyFont="1" applyBorder="1" applyAlignment="1">
      <alignment vertical="center"/>
    </xf>
    <xf numFmtId="0" fontId="0" fillId="0" borderId="1" xfId="0" applyFont="1" applyBorder="1"/>
    <xf numFmtId="3" fontId="0" fillId="0" borderId="14" xfId="0" applyNumberFormat="1" applyFont="1" applyBorder="1" applyAlignment="1">
      <alignment vertical="center"/>
    </xf>
    <xf numFmtId="37" fontId="0" fillId="0" borderId="3" xfId="0" applyNumberFormat="1" applyFont="1" applyBorder="1" applyAlignment="1" applyProtection="1">
      <alignment vertical="center"/>
    </xf>
    <xf numFmtId="3" fontId="0" fillId="0" borderId="3" xfId="0" applyNumberFormat="1" applyFont="1" applyBorder="1" applyAlignment="1" applyProtection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quotePrefix="1" applyNumberFormat="1" applyFont="1" applyAlignment="1">
      <alignment horizontal="left" vertical="center"/>
    </xf>
    <xf numFmtId="3" fontId="20" fillId="0" borderId="0" xfId="0" applyNumberFormat="1" applyFont="1"/>
    <xf numFmtId="3" fontId="0" fillId="0" borderId="26" xfId="0" applyNumberFormat="1" applyFont="1" applyBorder="1"/>
    <xf numFmtId="0" fontId="0" fillId="0" borderId="15" xfId="0" applyFont="1" applyBorder="1" applyAlignment="1">
      <alignment horizontal="center" vertical="center"/>
    </xf>
    <xf numFmtId="3" fontId="1" fillId="0" borderId="28" xfId="1" applyNumberFormat="1" applyFont="1" applyBorder="1"/>
    <xf numFmtId="3" fontId="0" fillId="0" borderId="29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178" fontId="0" fillId="0" borderId="13" xfId="2" applyNumberFormat="1" applyFont="1" applyBorder="1" applyAlignment="1">
      <alignment horizontal="center" vertical="center"/>
    </xf>
    <xf numFmtId="37" fontId="0" fillId="0" borderId="1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37" fontId="0" fillId="0" borderId="5" xfId="0" applyNumberFormat="1" applyFont="1" applyBorder="1" applyAlignment="1">
      <alignment horizontal="center" vertical="center" wrapText="1"/>
    </xf>
    <xf numFmtId="178" fontId="0" fillId="0" borderId="5" xfId="2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vertical="center"/>
    </xf>
    <xf numFmtId="179" fontId="0" fillId="0" borderId="7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0" xfId="0" applyNumberFormat="1" applyFont="1" applyBorder="1"/>
    <xf numFmtId="3" fontId="0" fillId="0" borderId="28" xfId="0" applyNumberFormat="1" applyFont="1" applyBorder="1"/>
    <xf numFmtId="3" fontId="0" fillId="0" borderId="3" xfId="0" applyNumberFormat="1" applyFont="1" applyBorder="1"/>
    <xf numFmtId="3" fontId="0" fillId="0" borderId="32" xfId="0" applyNumberFormat="1" applyFont="1" applyBorder="1" applyAlignment="1">
      <alignment vertical="center"/>
    </xf>
  </cellXfs>
  <cellStyles count="3">
    <cellStyle name="一般" xfId="0" builtinId="0"/>
    <cellStyle name="一般_2-1" xfId="1"/>
    <cellStyle name="百分比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13;&#35336;&#35201;&#35261;&#34920;2-1&#25142;&#31821;&#21205;&#24907;&#35430;&#31639;&#34920;(&#22686;&#21152;&#26691;&#22290;&#24066;)-109&#24180;&#24230;-011315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新加總"/>
      <sheetName val="新加總-2"/>
    </sheetNames>
    <sheetDataSet>
      <sheetData sheetId="0">
        <row r="9">
          <cell r="AG9">
            <v>22</v>
          </cell>
          <cell r="AH9">
            <v>15</v>
          </cell>
          <cell r="AJ9">
            <v>44</v>
          </cell>
          <cell r="AK9">
            <v>30</v>
          </cell>
          <cell r="AL9">
            <v>51</v>
          </cell>
          <cell r="AM9">
            <v>28</v>
          </cell>
        </row>
        <row r="10">
          <cell r="C10">
            <v>5</v>
          </cell>
          <cell r="D10">
            <v>11</v>
          </cell>
          <cell r="E10">
            <v>14</v>
          </cell>
          <cell r="F10">
            <v>4</v>
          </cell>
          <cell r="G10">
            <v>8</v>
          </cell>
          <cell r="H10">
            <v>6</v>
          </cell>
          <cell r="I10">
            <v>4</v>
          </cell>
          <cell r="J10">
            <v>0</v>
          </cell>
          <cell r="K10">
            <v>0</v>
          </cell>
          <cell r="L10">
            <v>20</v>
          </cell>
          <cell r="M10">
            <v>81</v>
          </cell>
          <cell r="N10">
            <v>1</v>
          </cell>
          <cell r="O10">
            <v>0</v>
          </cell>
          <cell r="Q10">
            <v>2</v>
          </cell>
          <cell r="R10">
            <v>20</v>
          </cell>
          <cell r="S10">
            <v>11</v>
          </cell>
          <cell r="T10">
            <v>10</v>
          </cell>
          <cell r="U10">
            <v>4</v>
          </cell>
          <cell r="V10">
            <v>3</v>
          </cell>
          <cell r="W10">
            <v>7</v>
          </cell>
          <cell r="X10">
            <v>1</v>
          </cell>
          <cell r="Y10">
            <v>0</v>
          </cell>
          <cell r="Z10">
            <v>14</v>
          </cell>
          <cell r="AA10">
            <v>88</v>
          </cell>
          <cell r="AB10">
            <v>0</v>
          </cell>
          <cell r="AC10">
            <v>0</v>
          </cell>
          <cell r="AD10">
            <v>124</v>
          </cell>
          <cell r="AE10">
            <v>124</v>
          </cell>
        </row>
        <row r="11">
          <cell r="C11">
            <v>12</v>
          </cell>
          <cell r="D11">
            <v>15</v>
          </cell>
          <cell r="E11">
            <v>15</v>
          </cell>
          <cell r="F11">
            <v>8</v>
          </cell>
          <cell r="G11">
            <v>4</v>
          </cell>
          <cell r="H11">
            <v>4</v>
          </cell>
          <cell r="I11">
            <v>4</v>
          </cell>
          <cell r="J11">
            <v>1</v>
          </cell>
          <cell r="K11">
            <v>0</v>
          </cell>
          <cell r="L11">
            <v>16</v>
          </cell>
          <cell r="M11">
            <v>82</v>
          </cell>
          <cell r="N11">
            <v>3</v>
          </cell>
          <cell r="O11">
            <v>0</v>
          </cell>
          <cell r="Q11">
            <v>2</v>
          </cell>
          <cell r="R11">
            <v>20</v>
          </cell>
          <cell r="S11">
            <v>19</v>
          </cell>
          <cell r="T11">
            <v>10</v>
          </cell>
          <cell r="U11">
            <v>8</v>
          </cell>
          <cell r="V11">
            <v>3</v>
          </cell>
          <cell r="W11">
            <v>11</v>
          </cell>
          <cell r="X11">
            <v>0</v>
          </cell>
          <cell r="Y11">
            <v>0</v>
          </cell>
          <cell r="Z11">
            <v>14</v>
          </cell>
          <cell r="AA11">
            <v>114</v>
          </cell>
          <cell r="AB11">
            <v>0</v>
          </cell>
          <cell r="AC11">
            <v>0</v>
          </cell>
          <cell r="AD11">
            <v>162</v>
          </cell>
          <cell r="AE11">
            <v>162</v>
          </cell>
        </row>
        <row r="12">
          <cell r="AG12">
            <v>5</v>
          </cell>
          <cell r="AH12">
            <v>6</v>
          </cell>
          <cell r="AJ12">
            <v>12</v>
          </cell>
          <cell r="AK12">
            <v>3</v>
          </cell>
          <cell r="AL12">
            <v>4</v>
          </cell>
          <cell r="AM12">
            <v>1</v>
          </cell>
        </row>
        <row r="13">
          <cell r="C13">
            <v>2</v>
          </cell>
          <cell r="D13">
            <v>6</v>
          </cell>
          <cell r="E13">
            <v>0</v>
          </cell>
          <cell r="F13">
            <v>1</v>
          </cell>
          <cell r="G13">
            <v>4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5</v>
          </cell>
          <cell r="N13">
            <v>0</v>
          </cell>
          <cell r="O13">
            <v>0</v>
          </cell>
          <cell r="Q13">
            <v>0</v>
          </cell>
          <cell r="R13">
            <v>1</v>
          </cell>
          <cell r="S13">
            <v>0</v>
          </cell>
          <cell r="T13">
            <v>3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1</v>
          </cell>
          <cell r="AB13">
            <v>0</v>
          </cell>
          <cell r="AC13">
            <v>0</v>
          </cell>
          <cell r="AD13">
            <v>7</v>
          </cell>
          <cell r="AE13">
            <v>7</v>
          </cell>
        </row>
        <row r="14">
          <cell r="C14">
            <v>0</v>
          </cell>
          <cell r="D14">
            <v>4</v>
          </cell>
          <cell r="E14">
            <v>0</v>
          </cell>
          <cell r="F14">
            <v>1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4</v>
          </cell>
          <cell r="N14">
            <v>1</v>
          </cell>
          <cell r="O14">
            <v>0</v>
          </cell>
          <cell r="Q14">
            <v>0</v>
          </cell>
          <cell r="R14">
            <v>1</v>
          </cell>
          <cell r="S14">
            <v>1</v>
          </cell>
          <cell r="T14">
            <v>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2</v>
          </cell>
          <cell r="AB14">
            <v>0</v>
          </cell>
          <cell r="AC14">
            <v>0</v>
          </cell>
          <cell r="AD14">
            <v>7</v>
          </cell>
          <cell r="AE14">
            <v>7</v>
          </cell>
        </row>
        <row r="15">
          <cell r="AG15">
            <v>3</v>
          </cell>
          <cell r="AH15">
            <v>3</v>
          </cell>
          <cell r="AJ15">
            <v>23</v>
          </cell>
          <cell r="AK15">
            <v>6</v>
          </cell>
          <cell r="AL15">
            <v>12</v>
          </cell>
          <cell r="AM15">
            <v>4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3</v>
          </cell>
          <cell r="G16">
            <v>1</v>
          </cell>
          <cell r="H16">
            <v>1</v>
          </cell>
          <cell r="I16">
            <v>2</v>
          </cell>
          <cell r="J16">
            <v>0</v>
          </cell>
          <cell r="K16">
            <v>0</v>
          </cell>
          <cell r="L16">
            <v>2</v>
          </cell>
          <cell r="M16">
            <v>10</v>
          </cell>
          <cell r="N16">
            <v>0</v>
          </cell>
          <cell r="O16">
            <v>0</v>
          </cell>
          <cell r="Q16">
            <v>0</v>
          </cell>
          <cell r="R16">
            <v>4</v>
          </cell>
          <cell r="S16">
            <v>1</v>
          </cell>
          <cell r="T16">
            <v>10</v>
          </cell>
          <cell r="U16">
            <v>2</v>
          </cell>
          <cell r="V16">
            <v>0</v>
          </cell>
          <cell r="W16">
            <v>2</v>
          </cell>
          <cell r="X16">
            <v>0</v>
          </cell>
          <cell r="Y16">
            <v>0</v>
          </cell>
          <cell r="Z16">
            <v>2</v>
          </cell>
          <cell r="AA16">
            <v>9</v>
          </cell>
          <cell r="AB16">
            <v>0</v>
          </cell>
          <cell r="AC16">
            <v>0</v>
          </cell>
          <cell r="AD16">
            <v>23</v>
          </cell>
          <cell r="AE16">
            <v>23</v>
          </cell>
        </row>
        <row r="17">
          <cell r="C17">
            <v>2</v>
          </cell>
          <cell r="D17">
            <v>3</v>
          </cell>
          <cell r="E17">
            <v>3</v>
          </cell>
          <cell r="F17">
            <v>2</v>
          </cell>
          <cell r="G17">
            <v>0</v>
          </cell>
          <cell r="H17">
            <v>0</v>
          </cell>
          <cell r="I17">
            <v>2</v>
          </cell>
          <cell r="J17">
            <v>0</v>
          </cell>
          <cell r="K17">
            <v>0</v>
          </cell>
          <cell r="L17">
            <v>3</v>
          </cell>
          <cell r="M17">
            <v>7</v>
          </cell>
          <cell r="N17">
            <v>0</v>
          </cell>
          <cell r="O17">
            <v>0</v>
          </cell>
          <cell r="Q17">
            <v>0</v>
          </cell>
          <cell r="R17">
            <v>4</v>
          </cell>
          <cell r="S17">
            <v>1</v>
          </cell>
          <cell r="T17">
            <v>2</v>
          </cell>
          <cell r="U17">
            <v>2</v>
          </cell>
          <cell r="V17">
            <v>1</v>
          </cell>
          <cell r="W17">
            <v>4</v>
          </cell>
          <cell r="X17">
            <v>1</v>
          </cell>
          <cell r="Y17">
            <v>0</v>
          </cell>
          <cell r="Z17">
            <v>4</v>
          </cell>
          <cell r="AA17">
            <v>9</v>
          </cell>
          <cell r="AB17">
            <v>0</v>
          </cell>
          <cell r="AC17">
            <v>0</v>
          </cell>
          <cell r="AD17">
            <v>34</v>
          </cell>
          <cell r="AE17">
            <v>34</v>
          </cell>
        </row>
        <row r="18">
          <cell r="AG18">
            <v>3</v>
          </cell>
          <cell r="AH18">
            <v>5</v>
          </cell>
          <cell r="AJ18">
            <v>5</v>
          </cell>
          <cell r="AK18">
            <v>2</v>
          </cell>
          <cell r="AL18">
            <v>12</v>
          </cell>
          <cell r="AM18">
            <v>3</v>
          </cell>
        </row>
        <row r="19">
          <cell r="C19">
            <v>4</v>
          </cell>
          <cell r="D19">
            <v>6</v>
          </cell>
          <cell r="E19">
            <v>0</v>
          </cell>
          <cell r="F19">
            <v>1</v>
          </cell>
          <cell r="G19">
            <v>0</v>
          </cell>
          <cell r="H19">
            <v>3</v>
          </cell>
          <cell r="I19">
            <v>0</v>
          </cell>
          <cell r="J19">
            <v>2</v>
          </cell>
          <cell r="K19">
            <v>0</v>
          </cell>
          <cell r="L19">
            <v>5</v>
          </cell>
          <cell r="M19">
            <v>27</v>
          </cell>
          <cell r="N19">
            <v>0</v>
          </cell>
          <cell r="O19">
            <v>0</v>
          </cell>
          <cell r="Q19">
            <v>0</v>
          </cell>
          <cell r="R19">
            <v>4</v>
          </cell>
          <cell r="S19">
            <v>0</v>
          </cell>
          <cell r="T19">
            <v>4</v>
          </cell>
          <cell r="U19">
            <v>0</v>
          </cell>
          <cell r="V19">
            <v>2</v>
          </cell>
          <cell r="W19">
            <v>2</v>
          </cell>
          <cell r="X19">
            <v>0</v>
          </cell>
          <cell r="Y19">
            <v>0</v>
          </cell>
          <cell r="Z19">
            <v>7</v>
          </cell>
          <cell r="AA19">
            <v>22</v>
          </cell>
          <cell r="AB19">
            <v>0</v>
          </cell>
          <cell r="AC19">
            <v>0</v>
          </cell>
          <cell r="AD19">
            <v>21</v>
          </cell>
          <cell r="AE19">
            <v>21</v>
          </cell>
        </row>
        <row r="20">
          <cell r="C20">
            <v>2</v>
          </cell>
          <cell r="D20">
            <v>4</v>
          </cell>
          <cell r="E20">
            <v>0</v>
          </cell>
          <cell r="F20">
            <v>1</v>
          </cell>
          <cell r="G20">
            <v>2</v>
          </cell>
          <cell r="H20">
            <v>1</v>
          </cell>
          <cell r="I20">
            <v>0</v>
          </cell>
          <cell r="J20">
            <v>1</v>
          </cell>
          <cell r="K20">
            <v>0</v>
          </cell>
          <cell r="L20">
            <v>5</v>
          </cell>
          <cell r="M20">
            <v>35</v>
          </cell>
          <cell r="N20">
            <v>0</v>
          </cell>
          <cell r="O20">
            <v>0</v>
          </cell>
          <cell r="Q20">
            <v>0</v>
          </cell>
          <cell r="R20">
            <v>1</v>
          </cell>
          <cell r="S20">
            <v>3</v>
          </cell>
          <cell r="T20">
            <v>1</v>
          </cell>
          <cell r="U20">
            <v>1</v>
          </cell>
          <cell r="V20">
            <v>2</v>
          </cell>
          <cell r="W20">
            <v>1</v>
          </cell>
          <cell r="X20">
            <v>0</v>
          </cell>
          <cell r="Y20">
            <v>0</v>
          </cell>
          <cell r="Z20">
            <v>7</v>
          </cell>
          <cell r="AA20">
            <v>16</v>
          </cell>
          <cell r="AB20">
            <v>0</v>
          </cell>
          <cell r="AC20">
            <v>0</v>
          </cell>
          <cell r="AD20">
            <v>27</v>
          </cell>
          <cell r="AE20">
            <v>27</v>
          </cell>
        </row>
        <row r="21">
          <cell r="AG21">
            <v>18</v>
          </cell>
          <cell r="AH21">
            <v>18</v>
          </cell>
          <cell r="AJ21">
            <v>28</v>
          </cell>
          <cell r="AK21">
            <v>22</v>
          </cell>
          <cell r="AL21">
            <v>36</v>
          </cell>
          <cell r="AM21">
            <v>15</v>
          </cell>
        </row>
        <row r="22">
          <cell r="C22">
            <v>3</v>
          </cell>
          <cell r="D22">
            <v>9</v>
          </cell>
          <cell r="E22">
            <v>6</v>
          </cell>
          <cell r="F22">
            <v>4</v>
          </cell>
          <cell r="G22">
            <v>3</v>
          </cell>
          <cell r="H22">
            <v>2</v>
          </cell>
          <cell r="I22">
            <v>2</v>
          </cell>
          <cell r="J22">
            <v>0</v>
          </cell>
          <cell r="K22">
            <v>0</v>
          </cell>
          <cell r="L22">
            <v>9</v>
          </cell>
          <cell r="M22">
            <v>81</v>
          </cell>
          <cell r="N22">
            <v>1</v>
          </cell>
          <cell r="O22">
            <v>0</v>
          </cell>
          <cell r="Q22">
            <v>1</v>
          </cell>
          <cell r="R22">
            <v>10</v>
          </cell>
          <cell r="S22">
            <v>2</v>
          </cell>
          <cell r="T22">
            <v>9</v>
          </cell>
          <cell r="U22">
            <v>4</v>
          </cell>
          <cell r="V22">
            <v>1</v>
          </cell>
          <cell r="W22">
            <v>6</v>
          </cell>
          <cell r="X22">
            <v>2</v>
          </cell>
          <cell r="Y22">
            <v>0</v>
          </cell>
          <cell r="Z22">
            <v>19</v>
          </cell>
          <cell r="AA22">
            <v>74</v>
          </cell>
          <cell r="AB22">
            <v>0</v>
          </cell>
          <cell r="AC22">
            <v>0</v>
          </cell>
          <cell r="AD22">
            <v>85</v>
          </cell>
          <cell r="AE22">
            <v>85</v>
          </cell>
        </row>
        <row r="23">
          <cell r="C23">
            <v>4</v>
          </cell>
          <cell r="D23">
            <v>6</v>
          </cell>
          <cell r="E23">
            <v>7</v>
          </cell>
          <cell r="F23">
            <v>4</v>
          </cell>
          <cell r="G23">
            <v>3</v>
          </cell>
          <cell r="H23">
            <v>0</v>
          </cell>
          <cell r="I23">
            <v>4</v>
          </cell>
          <cell r="J23">
            <v>1</v>
          </cell>
          <cell r="K23">
            <v>0</v>
          </cell>
          <cell r="L23">
            <v>22</v>
          </cell>
          <cell r="M23">
            <v>99</v>
          </cell>
          <cell r="N23">
            <v>2</v>
          </cell>
          <cell r="O23">
            <v>0</v>
          </cell>
          <cell r="Q23">
            <v>1</v>
          </cell>
          <cell r="R23">
            <v>14</v>
          </cell>
          <cell r="S23">
            <v>4</v>
          </cell>
          <cell r="T23">
            <v>9</v>
          </cell>
          <cell r="U23">
            <v>5</v>
          </cell>
          <cell r="V23">
            <v>2</v>
          </cell>
          <cell r="W23">
            <v>7</v>
          </cell>
          <cell r="X23">
            <v>0</v>
          </cell>
          <cell r="Y23">
            <v>0</v>
          </cell>
          <cell r="Z23">
            <v>14</v>
          </cell>
          <cell r="AA23">
            <v>81</v>
          </cell>
          <cell r="AB23">
            <v>0</v>
          </cell>
          <cell r="AC23">
            <v>0</v>
          </cell>
          <cell r="AD23">
            <v>93</v>
          </cell>
          <cell r="AE23">
            <v>93</v>
          </cell>
        </row>
        <row r="24">
          <cell r="AG24">
            <v>1</v>
          </cell>
          <cell r="AH24">
            <v>1</v>
          </cell>
          <cell r="AJ24">
            <v>17</v>
          </cell>
          <cell r="AK24">
            <v>8</v>
          </cell>
          <cell r="AL24">
            <v>8</v>
          </cell>
          <cell r="AM24">
            <v>4</v>
          </cell>
        </row>
        <row r="25">
          <cell r="C25">
            <v>1</v>
          </cell>
          <cell r="D25">
            <v>3</v>
          </cell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1</v>
          </cell>
          <cell r="J25">
            <v>0</v>
          </cell>
          <cell r="K25">
            <v>0</v>
          </cell>
          <cell r="L25">
            <v>1</v>
          </cell>
          <cell r="M25">
            <v>11</v>
          </cell>
          <cell r="N25">
            <v>0</v>
          </cell>
          <cell r="O25">
            <v>0</v>
          </cell>
          <cell r="Q25">
            <v>1</v>
          </cell>
          <cell r="R25">
            <v>4</v>
          </cell>
          <cell r="S25">
            <v>4</v>
          </cell>
          <cell r="T25">
            <v>3</v>
          </cell>
          <cell r="U25">
            <v>3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6</v>
          </cell>
          <cell r="AA25">
            <v>3</v>
          </cell>
          <cell r="AB25">
            <v>0</v>
          </cell>
          <cell r="AC25">
            <v>0</v>
          </cell>
          <cell r="AD25">
            <v>7</v>
          </cell>
          <cell r="AE25">
            <v>7</v>
          </cell>
        </row>
        <row r="26">
          <cell r="C26">
            <v>1</v>
          </cell>
          <cell r="D26">
            <v>4</v>
          </cell>
          <cell r="E26">
            <v>1</v>
          </cell>
          <cell r="F26">
            <v>1</v>
          </cell>
          <cell r="G26">
            <v>0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1</v>
          </cell>
          <cell r="M26">
            <v>8</v>
          </cell>
          <cell r="N26">
            <v>0</v>
          </cell>
          <cell r="O26">
            <v>0</v>
          </cell>
          <cell r="Q26">
            <v>0</v>
          </cell>
          <cell r="R26">
            <v>4</v>
          </cell>
          <cell r="S26">
            <v>1</v>
          </cell>
          <cell r="T26">
            <v>1</v>
          </cell>
          <cell r="U26">
            <v>2</v>
          </cell>
          <cell r="V26">
            <v>0</v>
          </cell>
          <cell r="W26">
            <v>4</v>
          </cell>
          <cell r="X26">
            <v>0</v>
          </cell>
          <cell r="Y26">
            <v>0</v>
          </cell>
          <cell r="Z26">
            <v>4</v>
          </cell>
          <cell r="AA26">
            <v>4</v>
          </cell>
          <cell r="AB26">
            <v>0</v>
          </cell>
          <cell r="AC26">
            <v>0</v>
          </cell>
          <cell r="AD26">
            <v>10</v>
          </cell>
          <cell r="AE26">
            <v>10</v>
          </cell>
        </row>
        <row r="27">
          <cell r="AG27">
            <v>4</v>
          </cell>
          <cell r="AH27">
            <v>3</v>
          </cell>
          <cell r="AJ27">
            <v>11</v>
          </cell>
          <cell r="AK27">
            <v>7</v>
          </cell>
          <cell r="AL27">
            <v>5</v>
          </cell>
          <cell r="AM27">
            <v>1</v>
          </cell>
        </row>
        <row r="28">
          <cell r="C28">
            <v>0</v>
          </cell>
          <cell r="D28">
            <v>4</v>
          </cell>
          <cell r="E28">
            <v>0</v>
          </cell>
          <cell r="F28">
            <v>7</v>
          </cell>
          <cell r="G28">
            <v>0</v>
          </cell>
          <cell r="H28">
            <v>1</v>
          </cell>
          <cell r="I28">
            <v>1</v>
          </cell>
          <cell r="J28">
            <v>0</v>
          </cell>
          <cell r="K28">
            <v>0</v>
          </cell>
          <cell r="L28">
            <v>4</v>
          </cell>
          <cell r="M28">
            <v>4</v>
          </cell>
          <cell r="N28">
            <v>0</v>
          </cell>
          <cell r="O28">
            <v>0</v>
          </cell>
          <cell r="Q28">
            <v>0</v>
          </cell>
          <cell r="R28">
            <v>6</v>
          </cell>
          <cell r="S28">
            <v>0</v>
          </cell>
          <cell r="T28">
            <v>3</v>
          </cell>
          <cell r="U28">
            <v>1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1</v>
          </cell>
          <cell r="AA28">
            <v>5</v>
          </cell>
          <cell r="AB28">
            <v>0</v>
          </cell>
          <cell r="AC28">
            <v>0</v>
          </cell>
          <cell r="AD28">
            <v>12</v>
          </cell>
          <cell r="AE28">
            <v>12</v>
          </cell>
        </row>
        <row r="29">
          <cell r="C29">
            <v>1</v>
          </cell>
          <cell r="D29">
            <v>3</v>
          </cell>
          <cell r="E29">
            <v>2</v>
          </cell>
          <cell r="F29">
            <v>5</v>
          </cell>
          <cell r="G29">
            <v>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</v>
          </cell>
          <cell r="M29">
            <v>2</v>
          </cell>
          <cell r="N29">
            <v>0</v>
          </cell>
          <cell r="O29">
            <v>0</v>
          </cell>
          <cell r="Q29">
            <v>0</v>
          </cell>
          <cell r="R29">
            <v>3</v>
          </cell>
          <cell r="S29">
            <v>1</v>
          </cell>
          <cell r="T29">
            <v>3</v>
          </cell>
          <cell r="U29">
            <v>0</v>
          </cell>
          <cell r="V29">
            <v>0</v>
          </cell>
          <cell r="W29">
            <v>2</v>
          </cell>
          <cell r="X29">
            <v>0</v>
          </cell>
          <cell r="Y29">
            <v>0</v>
          </cell>
          <cell r="Z29">
            <v>7</v>
          </cell>
          <cell r="AA29">
            <v>3</v>
          </cell>
          <cell r="AB29">
            <v>0</v>
          </cell>
          <cell r="AC29">
            <v>1</v>
          </cell>
          <cell r="AD29">
            <v>11</v>
          </cell>
          <cell r="AE29">
            <v>11</v>
          </cell>
        </row>
        <row r="30">
          <cell r="AG30">
            <v>1</v>
          </cell>
          <cell r="AH30">
            <v>0</v>
          </cell>
          <cell r="AJ30">
            <v>2</v>
          </cell>
          <cell r="AK30">
            <v>3</v>
          </cell>
          <cell r="AL30">
            <v>1</v>
          </cell>
          <cell r="AM30">
            <v>1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0</v>
          </cell>
          <cell r="O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</v>
          </cell>
          <cell r="AA31">
            <v>1</v>
          </cell>
          <cell r="AB31">
            <v>0</v>
          </cell>
          <cell r="AC31">
            <v>0</v>
          </cell>
          <cell r="AD31">
            <v>3</v>
          </cell>
          <cell r="AE31">
            <v>3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</v>
          </cell>
          <cell r="AA32">
            <v>2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</row>
        <row r="33">
          <cell r="AG33">
            <v>6</v>
          </cell>
          <cell r="AH33">
            <v>5</v>
          </cell>
          <cell r="AJ33">
            <v>15</v>
          </cell>
          <cell r="AK33">
            <v>6</v>
          </cell>
          <cell r="AL33">
            <v>4</v>
          </cell>
          <cell r="AM33">
            <v>1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2</v>
          </cell>
          <cell r="M34">
            <v>4</v>
          </cell>
          <cell r="N34">
            <v>0</v>
          </cell>
          <cell r="O34">
            <v>0</v>
          </cell>
          <cell r="Q34">
            <v>0</v>
          </cell>
          <cell r="R34">
            <v>2</v>
          </cell>
          <cell r="S34">
            <v>2</v>
          </cell>
          <cell r="T34">
            <v>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</v>
          </cell>
          <cell r="AA34">
            <v>7</v>
          </cell>
          <cell r="AB34">
            <v>0</v>
          </cell>
          <cell r="AC34">
            <v>0</v>
          </cell>
          <cell r="AD34">
            <v>4</v>
          </cell>
          <cell r="AE34">
            <v>4</v>
          </cell>
        </row>
        <row r="35">
          <cell r="C35">
            <v>2</v>
          </cell>
          <cell r="D35">
            <v>0</v>
          </cell>
          <cell r="E35">
            <v>0</v>
          </cell>
          <cell r="F35">
            <v>2</v>
          </cell>
          <cell r="G35">
            <v>0</v>
          </cell>
          <cell r="H35">
            <v>0</v>
          </cell>
          <cell r="I35">
            <v>3</v>
          </cell>
          <cell r="J35">
            <v>0</v>
          </cell>
          <cell r="K35">
            <v>0</v>
          </cell>
          <cell r="L35">
            <v>3</v>
          </cell>
          <cell r="M35">
            <v>4</v>
          </cell>
          <cell r="N35">
            <v>0</v>
          </cell>
          <cell r="O35">
            <v>0</v>
          </cell>
          <cell r="Q35">
            <v>0</v>
          </cell>
          <cell r="R35">
            <v>1</v>
          </cell>
          <cell r="S35">
            <v>2</v>
          </cell>
          <cell r="T35">
            <v>4</v>
          </cell>
          <cell r="U35">
            <v>0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8</v>
          </cell>
          <cell r="AB35">
            <v>0</v>
          </cell>
          <cell r="AC35">
            <v>0</v>
          </cell>
          <cell r="AD35">
            <v>12</v>
          </cell>
          <cell r="AE35">
            <v>12</v>
          </cell>
        </row>
        <row r="36">
          <cell r="AG36">
            <v>3</v>
          </cell>
          <cell r="AH36">
            <v>1</v>
          </cell>
          <cell r="AJ36">
            <v>8</v>
          </cell>
          <cell r="AK36">
            <v>4</v>
          </cell>
          <cell r="AL36">
            <v>5</v>
          </cell>
          <cell r="AM36">
            <v>2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4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2</v>
          </cell>
          <cell r="S37">
            <v>1</v>
          </cell>
          <cell r="T37">
            <v>2</v>
          </cell>
          <cell r="U37">
            <v>0</v>
          </cell>
          <cell r="V37">
            <v>0</v>
          </cell>
          <cell r="W37">
            <v>3</v>
          </cell>
          <cell r="X37">
            <v>1</v>
          </cell>
          <cell r="Y37">
            <v>0</v>
          </cell>
          <cell r="Z37">
            <v>2</v>
          </cell>
          <cell r="AA37">
            <v>5</v>
          </cell>
          <cell r="AB37">
            <v>0</v>
          </cell>
          <cell r="AC37">
            <v>0</v>
          </cell>
          <cell r="AD37">
            <v>12</v>
          </cell>
          <cell r="AE37">
            <v>12</v>
          </cell>
        </row>
        <row r="38">
          <cell r="C38">
            <v>0</v>
          </cell>
          <cell r="D38">
            <v>1</v>
          </cell>
          <cell r="E38">
            <v>0</v>
          </cell>
          <cell r="F38">
            <v>5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4</v>
          </cell>
          <cell r="N38">
            <v>0</v>
          </cell>
          <cell r="O38">
            <v>0</v>
          </cell>
          <cell r="Q38">
            <v>0</v>
          </cell>
          <cell r="R38">
            <v>2</v>
          </cell>
          <cell r="S38">
            <v>0</v>
          </cell>
          <cell r="T38">
            <v>1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</v>
          </cell>
          <cell r="AA38">
            <v>2</v>
          </cell>
          <cell r="AB38">
            <v>0</v>
          </cell>
          <cell r="AC38">
            <v>1</v>
          </cell>
          <cell r="AD38">
            <v>5</v>
          </cell>
          <cell r="AE38">
            <v>5</v>
          </cell>
        </row>
        <row r="39">
          <cell r="AG39">
            <v>11</v>
          </cell>
          <cell r="AH39">
            <v>2</v>
          </cell>
          <cell r="AJ39">
            <v>13</v>
          </cell>
          <cell r="AK39">
            <v>8</v>
          </cell>
          <cell r="AL39">
            <v>7</v>
          </cell>
          <cell r="AM39">
            <v>4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2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4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>
            <v>0</v>
          </cell>
          <cell r="V40">
            <v>0</v>
          </cell>
          <cell r="W40">
            <v>2</v>
          </cell>
          <cell r="X40">
            <v>1</v>
          </cell>
          <cell r="Y40">
            <v>0</v>
          </cell>
          <cell r="Z40">
            <v>2</v>
          </cell>
          <cell r="AA40">
            <v>14</v>
          </cell>
          <cell r="AB40">
            <v>0</v>
          </cell>
          <cell r="AC40">
            <v>0</v>
          </cell>
          <cell r="AD40">
            <v>10</v>
          </cell>
          <cell r="AE40">
            <v>10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8</v>
          </cell>
          <cell r="M41">
            <v>9</v>
          </cell>
          <cell r="N41">
            <v>0</v>
          </cell>
          <cell r="O41">
            <v>0</v>
          </cell>
          <cell r="Q41">
            <v>1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5</v>
          </cell>
          <cell r="AA41">
            <v>13</v>
          </cell>
          <cell r="AB41">
            <v>0</v>
          </cell>
          <cell r="AC41">
            <v>0</v>
          </cell>
          <cell r="AD41">
            <v>10</v>
          </cell>
          <cell r="AE41">
            <v>10</v>
          </cell>
        </row>
        <row r="42">
          <cell r="AG42">
            <v>9</v>
          </cell>
          <cell r="AH42">
            <v>3</v>
          </cell>
          <cell r="AJ42">
            <v>6</v>
          </cell>
          <cell r="AK42">
            <v>3</v>
          </cell>
          <cell r="AL42">
            <v>6</v>
          </cell>
          <cell r="AM42">
            <v>6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2</v>
          </cell>
          <cell r="U43">
            <v>0</v>
          </cell>
          <cell r="V43">
            <v>0</v>
          </cell>
          <cell r="W43">
            <v>1</v>
          </cell>
          <cell r="X43">
            <v>0</v>
          </cell>
          <cell r="Y43">
            <v>0</v>
          </cell>
          <cell r="Z43">
            <v>2</v>
          </cell>
          <cell r="AA43">
            <v>2</v>
          </cell>
          <cell r="AB43">
            <v>0</v>
          </cell>
          <cell r="AC43">
            <v>0</v>
          </cell>
          <cell r="AD43">
            <v>4</v>
          </cell>
          <cell r="AE43">
            <v>4</v>
          </cell>
        </row>
        <row r="44">
          <cell r="C44">
            <v>0</v>
          </cell>
          <cell r="D44">
            <v>0</v>
          </cell>
          <cell r="E44">
            <v>1</v>
          </cell>
          <cell r="F44">
            <v>0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4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1</v>
          </cell>
          <cell r="V44">
            <v>1</v>
          </cell>
          <cell r="W44">
            <v>0</v>
          </cell>
          <cell r="X44">
            <v>0</v>
          </cell>
          <cell r="Y44">
            <v>0</v>
          </cell>
          <cell r="Z44">
            <v>3</v>
          </cell>
          <cell r="AA44">
            <v>5</v>
          </cell>
          <cell r="AB44">
            <v>0</v>
          </cell>
          <cell r="AC44">
            <v>0</v>
          </cell>
          <cell r="AD44">
            <v>5</v>
          </cell>
          <cell r="AE44">
            <v>5</v>
          </cell>
        </row>
        <row r="45">
          <cell r="AG45">
            <v>9</v>
          </cell>
          <cell r="AH45">
            <v>4</v>
          </cell>
          <cell r="AJ45">
            <v>5</v>
          </cell>
          <cell r="AK45">
            <v>0</v>
          </cell>
          <cell r="AL45">
            <v>8</v>
          </cell>
          <cell r="AM45">
            <v>1</v>
          </cell>
        </row>
        <row r="46">
          <cell r="C46">
            <v>0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5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3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3</v>
          </cell>
          <cell r="AA46">
            <v>3</v>
          </cell>
          <cell r="AB46">
            <v>0</v>
          </cell>
          <cell r="AC46">
            <v>0</v>
          </cell>
          <cell r="AD46">
            <v>1</v>
          </cell>
          <cell r="AE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4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4</v>
          </cell>
          <cell r="AA47">
            <v>3</v>
          </cell>
          <cell r="AB47">
            <v>0</v>
          </cell>
          <cell r="AC47">
            <v>0</v>
          </cell>
          <cell r="AD47">
            <v>1</v>
          </cell>
          <cell r="AE47">
            <v>1</v>
          </cell>
        </row>
      </sheetData>
      <sheetData sheetId="1">
        <row r="9">
          <cell r="AG9">
            <v>18</v>
          </cell>
          <cell r="AH9">
            <v>22</v>
          </cell>
          <cell r="AJ9">
            <v>41</v>
          </cell>
          <cell r="AK9">
            <v>33</v>
          </cell>
          <cell r="AL9">
            <v>35</v>
          </cell>
          <cell r="AM9">
            <v>28</v>
          </cell>
        </row>
        <row r="10">
          <cell r="C10">
            <v>2</v>
          </cell>
          <cell r="D10">
            <v>21</v>
          </cell>
          <cell r="E10">
            <v>11</v>
          </cell>
          <cell r="F10">
            <v>10</v>
          </cell>
          <cell r="G10">
            <v>6</v>
          </cell>
          <cell r="H10">
            <v>2</v>
          </cell>
          <cell r="I10">
            <v>5</v>
          </cell>
          <cell r="J10">
            <v>0</v>
          </cell>
          <cell r="K10">
            <v>0</v>
          </cell>
          <cell r="L10">
            <v>30</v>
          </cell>
          <cell r="M10">
            <v>85</v>
          </cell>
          <cell r="N10">
            <v>0</v>
          </cell>
          <cell r="O10">
            <v>0</v>
          </cell>
          <cell r="Q10">
            <v>7</v>
          </cell>
          <cell r="R10">
            <v>12</v>
          </cell>
          <cell r="S10">
            <v>14</v>
          </cell>
          <cell r="T10">
            <v>13</v>
          </cell>
          <cell r="U10">
            <v>6</v>
          </cell>
          <cell r="V10">
            <v>2</v>
          </cell>
          <cell r="W10">
            <v>6</v>
          </cell>
          <cell r="X10">
            <v>1</v>
          </cell>
          <cell r="Y10">
            <v>0</v>
          </cell>
          <cell r="Z10">
            <v>22</v>
          </cell>
          <cell r="AA10">
            <v>111</v>
          </cell>
          <cell r="AB10">
            <v>0</v>
          </cell>
          <cell r="AC10">
            <v>1</v>
          </cell>
          <cell r="AD10">
            <v>136</v>
          </cell>
          <cell r="AE10">
            <v>136</v>
          </cell>
        </row>
        <row r="11">
          <cell r="C11">
            <v>3</v>
          </cell>
          <cell r="D11">
            <v>26</v>
          </cell>
          <cell r="E11">
            <v>15</v>
          </cell>
          <cell r="F11">
            <v>14</v>
          </cell>
          <cell r="G11">
            <v>10</v>
          </cell>
          <cell r="H11">
            <v>1</v>
          </cell>
          <cell r="I11">
            <v>5</v>
          </cell>
          <cell r="J11">
            <v>0</v>
          </cell>
          <cell r="K11">
            <v>0</v>
          </cell>
          <cell r="L11">
            <v>27</v>
          </cell>
          <cell r="M11">
            <v>86</v>
          </cell>
          <cell r="N11">
            <v>2</v>
          </cell>
          <cell r="O11">
            <v>1</v>
          </cell>
          <cell r="Q11">
            <v>12</v>
          </cell>
          <cell r="R11">
            <v>14</v>
          </cell>
          <cell r="S11">
            <v>21</v>
          </cell>
          <cell r="T11">
            <v>18</v>
          </cell>
          <cell r="U11">
            <v>10</v>
          </cell>
          <cell r="V11">
            <v>6</v>
          </cell>
          <cell r="W11">
            <v>8</v>
          </cell>
          <cell r="X11">
            <v>0</v>
          </cell>
          <cell r="Y11">
            <v>0</v>
          </cell>
          <cell r="Z11">
            <v>26</v>
          </cell>
          <cell r="AA11">
            <v>131</v>
          </cell>
          <cell r="AB11">
            <v>0</v>
          </cell>
          <cell r="AC11">
            <v>0</v>
          </cell>
          <cell r="AD11">
            <v>166</v>
          </cell>
          <cell r="AE11">
            <v>166</v>
          </cell>
        </row>
        <row r="12">
          <cell r="AG12">
            <v>0</v>
          </cell>
          <cell r="AH12">
            <v>3</v>
          </cell>
          <cell r="AJ12">
            <v>7</v>
          </cell>
          <cell r="AK12">
            <v>5</v>
          </cell>
          <cell r="AL12">
            <v>2</v>
          </cell>
          <cell r="AM12">
            <v>2</v>
          </cell>
        </row>
        <row r="13">
          <cell r="C13">
            <v>0</v>
          </cell>
          <cell r="D13">
            <v>3</v>
          </cell>
          <cell r="E13">
            <v>0</v>
          </cell>
          <cell r="F13">
            <v>5</v>
          </cell>
          <cell r="G13">
            <v>0</v>
          </cell>
          <cell r="H13">
            <v>0</v>
          </cell>
          <cell r="I13">
            <v>2</v>
          </cell>
          <cell r="J13">
            <v>0</v>
          </cell>
          <cell r="K13">
            <v>0</v>
          </cell>
          <cell r="L13">
            <v>2</v>
          </cell>
          <cell r="M13">
            <v>14</v>
          </cell>
          <cell r="N13">
            <v>0</v>
          </cell>
          <cell r="O13">
            <v>0</v>
          </cell>
          <cell r="Q13">
            <v>0</v>
          </cell>
          <cell r="R13">
            <v>3</v>
          </cell>
          <cell r="S13">
            <v>0</v>
          </cell>
          <cell r="T13">
            <v>4</v>
          </cell>
          <cell r="U13">
            <v>1</v>
          </cell>
          <cell r="V13">
            <v>0</v>
          </cell>
          <cell r="W13">
            <v>2</v>
          </cell>
          <cell r="X13">
            <v>0</v>
          </cell>
          <cell r="Y13">
            <v>0</v>
          </cell>
          <cell r="Z13">
            <v>1</v>
          </cell>
          <cell r="AA13">
            <v>11</v>
          </cell>
          <cell r="AB13">
            <v>0</v>
          </cell>
          <cell r="AC13">
            <v>0</v>
          </cell>
          <cell r="AD13">
            <v>5</v>
          </cell>
          <cell r="AE13">
            <v>5</v>
          </cell>
        </row>
        <row r="14">
          <cell r="C14">
            <v>0</v>
          </cell>
          <cell r="D14">
            <v>2</v>
          </cell>
          <cell r="E14">
            <v>3</v>
          </cell>
          <cell r="F14">
            <v>6</v>
          </cell>
          <cell r="G14">
            <v>0</v>
          </cell>
          <cell r="H14">
            <v>1</v>
          </cell>
          <cell r="I14">
            <v>1</v>
          </cell>
          <cell r="J14">
            <v>0</v>
          </cell>
          <cell r="K14">
            <v>0</v>
          </cell>
          <cell r="L14">
            <v>5</v>
          </cell>
          <cell r="M14">
            <v>9</v>
          </cell>
          <cell r="N14">
            <v>0</v>
          </cell>
          <cell r="O14">
            <v>0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6</v>
          </cell>
          <cell r="AA14">
            <v>6</v>
          </cell>
          <cell r="AB14">
            <v>0</v>
          </cell>
          <cell r="AC14">
            <v>0</v>
          </cell>
          <cell r="AD14">
            <v>12</v>
          </cell>
          <cell r="AE14">
            <v>12</v>
          </cell>
        </row>
        <row r="15">
          <cell r="AG15">
            <v>5</v>
          </cell>
          <cell r="AH15">
            <v>5</v>
          </cell>
          <cell r="AJ15">
            <v>15</v>
          </cell>
          <cell r="AK15">
            <v>14</v>
          </cell>
          <cell r="AL15">
            <v>8</v>
          </cell>
          <cell r="AM15">
            <v>6</v>
          </cell>
        </row>
        <row r="16">
          <cell r="C16">
            <v>0</v>
          </cell>
          <cell r="D16">
            <v>7</v>
          </cell>
          <cell r="E16">
            <v>4</v>
          </cell>
          <cell r="F16">
            <v>2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</v>
          </cell>
          <cell r="M16">
            <v>13</v>
          </cell>
          <cell r="N16">
            <v>0</v>
          </cell>
          <cell r="O16">
            <v>0</v>
          </cell>
          <cell r="Q16">
            <v>1</v>
          </cell>
          <cell r="R16">
            <v>6</v>
          </cell>
          <cell r="S16">
            <v>3</v>
          </cell>
          <cell r="T16">
            <v>4</v>
          </cell>
          <cell r="U16">
            <v>0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5</v>
          </cell>
          <cell r="AA16">
            <v>15</v>
          </cell>
          <cell r="AB16">
            <v>0</v>
          </cell>
          <cell r="AC16">
            <v>0</v>
          </cell>
          <cell r="AD16">
            <v>38</v>
          </cell>
          <cell r="AE16">
            <v>38</v>
          </cell>
        </row>
        <row r="17">
          <cell r="C17">
            <v>1</v>
          </cell>
          <cell r="D17">
            <v>4</v>
          </cell>
          <cell r="E17">
            <v>1</v>
          </cell>
          <cell r="F17">
            <v>7</v>
          </cell>
          <cell r="G17">
            <v>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</v>
          </cell>
          <cell r="M17">
            <v>15</v>
          </cell>
          <cell r="N17">
            <v>1</v>
          </cell>
          <cell r="O17">
            <v>0</v>
          </cell>
          <cell r="Q17">
            <v>1</v>
          </cell>
          <cell r="R17">
            <v>4</v>
          </cell>
          <cell r="S17">
            <v>1</v>
          </cell>
          <cell r="T17">
            <v>8</v>
          </cell>
          <cell r="U17">
            <v>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5</v>
          </cell>
          <cell r="AA17">
            <v>16</v>
          </cell>
          <cell r="AB17">
            <v>0</v>
          </cell>
          <cell r="AC17">
            <v>0</v>
          </cell>
          <cell r="AD17">
            <v>40</v>
          </cell>
          <cell r="AE17">
            <v>40</v>
          </cell>
        </row>
        <row r="18">
          <cell r="AG18">
            <v>6</v>
          </cell>
          <cell r="AH18">
            <v>4</v>
          </cell>
          <cell r="AJ18">
            <v>2</v>
          </cell>
          <cell r="AK18">
            <v>4</v>
          </cell>
          <cell r="AL18">
            <v>10</v>
          </cell>
          <cell r="AM18">
            <v>7</v>
          </cell>
        </row>
        <row r="19">
          <cell r="C19">
            <v>0</v>
          </cell>
          <cell r="D19">
            <v>3</v>
          </cell>
          <cell r="E19">
            <v>0</v>
          </cell>
          <cell r="F19">
            <v>2</v>
          </cell>
          <cell r="G19">
            <v>2</v>
          </cell>
          <cell r="H19">
            <v>2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24</v>
          </cell>
          <cell r="N19">
            <v>0</v>
          </cell>
          <cell r="O19">
            <v>0</v>
          </cell>
          <cell r="Q19">
            <v>1</v>
          </cell>
          <cell r="R19">
            <v>2</v>
          </cell>
          <cell r="S19">
            <v>1</v>
          </cell>
          <cell r="T19">
            <v>4</v>
          </cell>
          <cell r="U19">
            <v>1</v>
          </cell>
          <cell r="V19">
            <v>2</v>
          </cell>
          <cell r="W19">
            <v>3</v>
          </cell>
          <cell r="X19">
            <v>0</v>
          </cell>
          <cell r="Y19">
            <v>0</v>
          </cell>
          <cell r="Z19">
            <v>14</v>
          </cell>
          <cell r="AA19">
            <v>37</v>
          </cell>
          <cell r="AB19">
            <v>0</v>
          </cell>
          <cell r="AC19">
            <v>0</v>
          </cell>
          <cell r="AD19">
            <v>31</v>
          </cell>
          <cell r="AE19">
            <v>31</v>
          </cell>
        </row>
        <row r="20">
          <cell r="C20">
            <v>0</v>
          </cell>
          <cell r="D20">
            <v>10</v>
          </cell>
          <cell r="E20">
            <v>5</v>
          </cell>
          <cell r="F20">
            <v>7</v>
          </cell>
          <cell r="G20">
            <v>1</v>
          </cell>
          <cell r="H20">
            <v>2</v>
          </cell>
          <cell r="I20">
            <v>4</v>
          </cell>
          <cell r="J20">
            <v>0</v>
          </cell>
          <cell r="K20">
            <v>0</v>
          </cell>
          <cell r="L20">
            <v>3</v>
          </cell>
          <cell r="M20">
            <v>33</v>
          </cell>
          <cell r="N20">
            <v>3</v>
          </cell>
          <cell r="O20">
            <v>0</v>
          </cell>
          <cell r="Q20">
            <v>1</v>
          </cell>
          <cell r="R20">
            <v>7</v>
          </cell>
          <cell r="S20">
            <v>2</v>
          </cell>
          <cell r="T20">
            <v>6</v>
          </cell>
          <cell r="U20">
            <v>0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14</v>
          </cell>
          <cell r="AA20">
            <v>41</v>
          </cell>
          <cell r="AB20">
            <v>0</v>
          </cell>
          <cell r="AC20">
            <v>1</v>
          </cell>
          <cell r="AD20">
            <v>25</v>
          </cell>
          <cell r="AE20">
            <v>25</v>
          </cell>
        </row>
        <row r="21">
          <cell r="AG21">
            <v>25</v>
          </cell>
          <cell r="AH21">
            <v>21</v>
          </cell>
          <cell r="AJ21">
            <v>48</v>
          </cell>
          <cell r="AK21">
            <v>22</v>
          </cell>
          <cell r="AL21">
            <v>39</v>
          </cell>
          <cell r="AM21">
            <v>23</v>
          </cell>
        </row>
        <row r="22">
          <cell r="C22">
            <v>2</v>
          </cell>
          <cell r="D22">
            <v>7</v>
          </cell>
          <cell r="E22">
            <v>9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>
            <v>0</v>
          </cell>
          <cell r="K22">
            <v>0</v>
          </cell>
          <cell r="L22">
            <v>14</v>
          </cell>
          <cell r="M22">
            <v>98</v>
          </cell>
          <cell r="N22">
            <v>1</v>
          </cell>
          <cell r="O22">
            <v>0</v>
          </cell>
          <cell r="Q22">
            <v>2</v>
          </cell>
          <cell r="R22">
            <v>18</v>
          </cell>
          <cell r="S22">
            <v>3</v>
          </cell>
          <cell r="T22">
            <v>15</v>
          </cell>
          <cell r="U22">
            <v>2</v>
          </cell>
          <cell r="V22">
            <v>3</v>
          </cell>
          <cell r="W22">
            <v>1</v>
          </cell>
          <cell r="X22">
            <v>0</v>
          </cell>
          <cell r="Y22">
            <v>0</v>
          </cell>
          <cell r="Z22">
            <v>18</v>
          </cell>
          <cell r="AA22">
            <v>56</v>
          </cell>
          <cell r="AB22">
            <v>0</v>
          </cell>
          <cell r="AC22">
            <v>0</v>
          </cell>
          <cell r="AD22">
            <v>89</v>
          </cell>
          <cell r="AE22">
            <v>89</v>
          </cell>
        </row>
        <row r="23">
          <cell r="C23">
            <v>4</v>
          </cell>
          <cell r="D23">
            <v>13</v>
          </cell>
          <cell r="E23">
            <v>5</v>
          </cell>
          <cell r="F23">
            <v>6</v>
          </cell>
          <cell r="G23">
            <v>3</v>
          </cell>
          <cell r="H23">
            <v>1</v>
          </cell>
          <cell r="I23">
            <v>2</v>
          </cell>
          <cell r="J23">
            <v>1</v>
          </cell>
          <cell r="K23">
            <v>0</v>
          </cell>
          <cell r="L23">
            <v>22</v>
          </cell>
          <cell r="M23">
            <v>119</v>
          </cell>
          <cell r="N23">
            <v>1</v>
          </cell>
          <cell r="O23">
            <v>0</v>
          </cell>
          <cell r="Q23">
            <v>3</v>
          </cell>
          <cell r="R23">
            <v>17</v>
          </cell>
          <cell r="S23">
            <v>4</v>
          </cell>
          <cell r="T23">
            <v>17</v>
          </cell>
          <cell r="U23">
            <v>5</v>
          </cell>
          <cell r="V23">
            <v>4</v>
          </cell>
          <cell r="W23">
            <v>4</v>
          </cell>
          <cell r="X23">
            <v>1</v>
          </cell>
          <cell r="Y23">
            <v>0</v>
          </cell>
          <cell r="Z23">
            <v>20</v>
          </cell>
          <cell r="AA23">
            <v>82</v>
          </cell>
          <cell r="AB23">
            <v>0</v>
          </cell>
          <cell r="AC23">
            <v>0</v>
          </cell>
          <cell r="AD23">
            <v>92</v>
          </cell>
          <cell r="AE23">
            <v>92</v>
          </cell>
        </row>
        <row r="24">
          <cell r="AG24">
            <v>7</v>
          </cell>
          <cell r="AH24">
            <v>4</v>
          </cell>
          <cell r="AJ24">
            <v>12</v>
          </cell>
          <cell r="AK24">
            <v>10</v>
          </cell>
          <cell r="AL24">
            <v>7</v>
          </cell>
          <cell r="AM24">
            <v>5</v>
          </cell>
        </row>
        <row r="25">
          <cell r="C25">
            <v>0</v>
          </cell>
          <cell r="D25">
            <v>6</v>
          </cell>
          <cell r="E25">
            <v>2</v>
          </cell>
          <cell r="F25">
            <v>2</v>
          </cell>
          <cell r="G25">
            <v>0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4</v>
          </cell>
          <cell r="M25">
            <v>16</v>
          </cell>
          <cell r="N25">
            <v>0</v>
          </cell>
          <cell r="O25">
            <v>0</v>
          </cell>
          <cell r="Q25">
            <v>0</v>
          </cell>
          <cell r="R25">
            <v>6</v>
          </cell>
          <cell r="S25">
            <v>2</v>
          </cell>
          <cell r="T25">
            <v>6</v>
          </cell>
          <cell r="U25">
            <v>2</v>
          </cell>
          <cell r="V25">
            <v>3</v>
          </cell>
          <cell r="W25">
            <v>0</v>
          </cell>
          <cell r="X25">
            <v>0</v>
          </cell>
          <cell r="Y25">
            <v>0</v>
          </cell>
          <cell r="Z25">
            <v>6</v>
          </cell>
          <cell r="AA25">
            <v>18</v>
          </cell>
          <cell r="AB25">
            <v>0</v>
          </cell>
          <cell r="AC25">
            <v>0</v>
          </cell>
          <cell r="AD25">
            <v>22</v>
          </cell>
          <cell r="AE25">
            <v>22</v>
          </cell>
        </row>
        <row r="26">
          <cell r="C26">
            <v>0</v>
          </cell>
          <cell r="D26">
            <v>3</v>
          </cell>
          <cell r="E26">
            <v>0</v>
          </cell>
          <cell r="F26">
            <v>3</v>
          </cell>
          <cell r="G26">
            <v>1</v>
          </cell>
          <cell r="H26">
            <v>0</v>
          </cell>
          <cell r="I26">
            <v>1</v>
          </cell>
          <cell r="J26">
            <v>0</v>
          </cell>
          <cell r="K26">
            <v>0</v>
          </cell>
          <cell r="L26">
            <v>5</v>
          </cell>
          <cell r="M26">
            <v>25</v>
          </cell>
          <cell r="N26">
            <v>0</v>
          </cell>
          <cell r="O26">
            <v>0</v>
          </cell>
          <cell r="Q26">
            <v>1</v>
          </cell>
          <cell r="R26">
            <v>6</v>
          </cell>
          <cell r="S26">
            <v>4</v>
          </cell>
          <cell r="T26">
            <v>6</v>
          </cell>
          <cell r="U26">
            <v>3</v>
          </cell>
          <cell r="V26">
            <v>0</v>
          </cell>
          <cell r="W26">
            <v>1</v>
          </cell>
          <cell r="X26">
            <v>1</v>
          </cell>
          <cell r="Y26">
            <v>0</v>
          </cell>
          <cell r="Z26">
            <v>2</v>
          </cell>
          <cell r="AA26">
            <v>18</v>
          </cell>
          <cell r="AB26">
            <v>0</v>
          </cell>
          <cell r="AC26">
            <v>0</v>
          </cell>
          <cell r="AD26">
            <v>17</v>
          </cell>
          <cell r="AE26">
            <v>17</v>
          </cell>
        </row>
        <row r="27">
          <cell r="AG27">
            <v>3</v>
          </cell>
          <cell r="AH27">
            <v>3</v>
          </cell>
          <cell r="AJ27">
            <v>15</v>
          </cell>
          <cell r="AK27">
            <v>4</v>
          </cell>
          <cell r="AL27">
            <v>4</v>
          </cell>
          <cell r="AM27">
            <v>1</v>
          </cell>
        </row>
        <row r="28">
          <cell r="C28">
            <v>1</v>
          </cell>
          <cell r="D28">
            <v>3</v>
          </cell>
          <cell r="E28">
            <v>3</v>
          </cell>
          <cell r="F28">
            <v>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</v>
          </cell>
          <cell r="M28">
            <v>11</v>
          </cell>
          <cell r="N28">
            <v>0</v>
          </cell>
          <cell r="O28">
            <v>0</v>
          </cell>
          <cell r="Q28">
            <v>0</v>
          </cell>
          <cell r="R28">
            <v>5</v>
          </cell>
          <cell r="S28">
            <v>0</v>
          </cell>
          <cell r="T28">
            <v>3</v>
          </cell>
          <cell r="U28">
            <v>2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2</v>
          </cell>
          <cell r="AA28">
            <v>9</v>
          </cell>
          <cell r="AB28">
            <v>0</v>
          </cell>
          <cell r="AC28">
            <v>0</v>
          </cell>
          <cell r="AD28">
            <v>5</v>
          </cell>
          <cell r="AE28">
            <v>5</v>
          </cell>
        </row>
        <row r="29">
          <cell r="C29">
            <v>1</v>
          </cell>
          <cell r="D29">
            <v>1</v>
          </cell>
          <cell r="E29">
            <v>2</v>
          </cell>
          <cell r="F29">
            <v>4</v>
          </cell>
          <cell r="G29">
            <v>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8</v>
          </cell>
          <cell r="N29">
            <v>0</v>
          </cell>
          <cell r="O29">
            <v>0</v>
          </cell>
          <cell r="Q29">
            <v>1</v>
          </cell>
          <cell r="R29">
            <v>4</v>
          </cell>
          <cell r="S29">
            <v>2</v>
          </cell>
          <cell r="T29">
            <v>2</v>
          </cell>
          <cell r="U29">
            <v>1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4</v>
          </cell>
          <cell r="AA29">
            <v>7</v>
          </cell>
          <cell r="AB29">
            <v>0</v>
          </cell>
          <cell r="AC29">
            <v>0</v>
          </cell>
          <cell r="AD29">
            <v>5</v>
          </cell>
          <cell r="AE29">
            <v>5</v>
          </cell>
        </row>
        <row r="30">
          <cell r="AG30">
            <v>0</v>
          </cell>
          <cell r="AH30">
            <v>1</v>
          </cell>
          <cell r="AJ30">
            <v>2</v>
          </cell>
          <cell r="AK30">
            <v>3</v>
          </cell>
          <cell r="AL30">
            <v>2</v>
          </cell>
          <cell r="AM30">
            <v>0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</v>
          </cell>
          <cell r="M31">
            <v>2</v>
          </cell>
          <cell r="N31">
            <v>0</v>
          </cell>
          <cell r="O31">
            <v>0</v>
          </cell>
          <cell r="Q31">
            <v>0</v>
          </cell>
          <cell r="R31">
            <v>3</v>
          </cell>
          <cell r="S31">
            <v>1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8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</v>
          </cell>
          <cell r="M32">
            <v>2</v>
          </cell>
          <cell r="N32">
            <v>0</v>
          </cell>
          <cell r="O32">
            <v>0</v>
          </cell>
          <cell r="Q32">
            <v>0</v>
          </cell>
          <cell r="R32">
            <v>2</v>
          </cell>
          <cell r="S32">
            <v>2</v>
          </cell>
          <cell r="T32">
            <v>0</v>
          </cell>
          <cell r="U32">
            <v>0</v>
          </cell>
          <cell r="V32">
            <v>0</v>
          </cell>
          <cell r="W32">
            <v>3</v>
          </cell>
          <cell r="X32">
            <v>0</v>
          </cell>
          <cell r="Y32">
            <v>0</v>
          </cell>
          <cell r="Z32">
            <v>0</v>
          </cell>
          <cell r="AA32">
            <v>5</v>
          </cell>
          <cell r="AB32">
            <v>0</v>
          </cell>
          <cell r="AC32">
            <v>0</v>
          </cell>
          <cell r="AD32">
            <v>2</v>
          </cell>
          <cell r="AE32">
            <v>2</v>
          </cell>
        </row>
        <row r="33">
          <cell r="AG33">
            <v>4</v>
          </cell>
          <cell r="AH33">
            <v>3</v>
          </cell>
          <cell r="AJ33">
            <v>8</v>
          </cell>
          <cell r="AK33">
            <v>5</v>
          </cell>
          <cell r="AL33">
            <v>4</v>
          </cell>
          <cell r="AM33">
            <v>3</v>
          </cell>
        </row>
        <row r="34">
          <cell r="C34">
            <v>0</v>
          </cell>
          <cell r="D34">
            <v>1</v>
          </cell>
          <cell r="E34">
            <v>1</v>
          </cell>
          <cell r="F34">
            <v>2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2</v>
          </cell>
          <cell r="M34">
            <v>1</v>
          </cell>
          <cell r="N34">
            <v>0</v>
          </cell>
          <cell r="O34">
            <v>0</v>
          </cell>
          <cell r="Q34">
            <v>0</v>
          </cell>
          <cell r="R34">
            <v>5</v>
          </cell>
          <cell r="S34">
            <v>1</v>
          </cell>
          <cell r="T34">
            <v>1</v>
          </cell>
          <cell r="U34">
            <v>2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4</v>
          </cell>
          <cell r="AA34">
            <v>7</v>
          </cell>
          <cell r="AB34">
            <v>0</v>
          </cell>
          <cell r="AC34">
            <v>0</v>
          </cell>
          <cell r="AD34">
            <v>7</v>
          </cell>
          <cell r="AE34">
            <v>7</v>
          </cell>
        </row>
        <row r="35">
          <cell r="C35">
            <v>0</v>
          </cell>
          <cell r="D35">
            <v>4</v>
          </cell>
          <cell r="E35">
            <v>1</v>
          </cell>
          <cell r="F35">
            <v>2</v>
          </cell>
          <cell r="G35">
            <v>0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Q35">
            <v>0</v>
          </cell>
          <cell r="R35">
            <v>7</v>
          </cell>
          <cell r="S35">
            <v>0</v>
          </cell>
          <cell r="T35">
            <v>1</v>
          </cell>
          <cell r="U35">
            <v>0</v>
          </cell>
          <cell r="V35">
            <v>1</v>
          </cell>
          <cell r="W35">
            <v>3</v>
          </cell>
          <cell r="X35">
            <v>0</v>
          </cell>
          <cell r="Y35">
            <v>0</v>
          </cell>
          <cell r="Z35">
            <v>2</v>
          </cell>
          <cell r="AA35">
            <v>9</v>
          </cell>
          <cell r="AB35">
            <v>0</v>
          </cell>
          <cell r="AC35">
            <v>0</v>
          </cell>
          <cell r="AD35">
            <v>11</v>
          </cell>
          <cell r="AE35">
            <v>11</v>
          </cell>
        </row>
        <row r="36">
          <cell r="AG36">
            <v>4</v>
          </cell>
          <cell r="AH36">
            <v>0</v>
          </cell>
          <cell r="AJ36">
            <v>9</v>
          </cell>
          <cell r="AK36">
            <v>5</v>
          </cell>
          <cell r="AL36">
            <v>4</v>
          </cell>
          <cell r="AM36">
            <v>2</v>
          </cell>
        </row>
        <row r="37">
          <cell r="C37">
            <v>0</v>
          </cell>
          <cell r="D37">
            <v>3</v>
          </cell>
          <cell r="E37">
            <v>0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3</v>
          </cell>
          <cell r="M37">
            <v>4</v>
          </cell>
          <cell r="N37">
            <v>0</v>
          </cell>
          <cell r="O37">
            <v>0</v>
          </cell>
          <cell r="Q37">
            <v>0</v>
          </cell>
          <cell r="R37">
            <v>4</v>
          </cell>
          <cell r="S37">
            <v>1</v>
          </cell>
          <cell r="T37">
            <v>4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4</v>
          </cell>
          <cell r="AB37">
            <v>0</v>
          </cell>
          <cell r="AC37">
            <v>0</v>
          </cell>
          <cell r="AD37">
            <v>11</v>
          </cell>
          <cell r="AE37">
            <v>11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9</v>
          </cell>
          <cell r="N38">
            <v>0</v>
          </cell>
          <cell r="O38">
            <v>0</v>
          </cell>
          <cell r="Q38">
            <v>0</v>
          </cell>
          <cell r="R38">
            <v>2</v>
          </cell>
          <cell r="S38">
            <v>1</v>
          </cell>
          <cell r="T38">
            <v>1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</v>
          </cell>
          <cell r="AA38">
            <v>9</v>
          </cell>
          <cell r="AB38">
            <v>0</v>
          </cell>
          <cell r="AC38">
            <v>0</v>
          </cell>
          <cell r="AD38">
            <v>11</v>
          </cell>
          <cell r="AE38">
            <v>11</v>
          </cell>
        </row>
        <row r="39">
          <cell r="AG39">
            <v>5</v>
          </cell>
          <cell r="AH39">
            <v>8</v>
          </cell>
          <cell r="AJ39">
            <v>7</v>
          </cell>
          <cell r="AK39">
            <v>11</v>
          </cell>
          <cell r="AL39">
            <v>12</v>
          </cell>
          <cell r="AM39">
            <v>5</v>
          </cell>
        </row>
        <row r="40">
          <cell r="C40">
            <v>0</v>
          </cell>
          <cell r="D40">
            <v>2</v>
          </cell>
          <cell r="E40">
            <v>1</v>
          </cell>
          <cell r="F40">
            <v>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23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2</v>
          </cell>
          <cell r="T40">
            <v>4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4</v>
          </cell>
          <cell r="AA40">
            <v>13</v>
          </cell>
          <cell r="AB40">
            <v>0</v>
          </cell>
          <cell r="AC40">
            <v>0</v>
          </cell>
          <cell r="AD40">
            <v>17</v>
          </cell>
          <cell r="AE40">
            <v>17</v>
          </cell>
        </row>
        <row r="41">
          <cell r="C41">
            <v>2</v>
          </cell>
          <cell r="D41">
            <v>1</v>
          </cell>
          <cell r="E41">
            <v>0</v>
          </cell>
          <cell r="F41">
            <v>2</v>
          </cell>
          <cell r="G41">
            <v>2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6</v>
          </cell>
          <cell r="M41">
            <v>28</v>
          </cell>
          <cell r="N41">
            <v>0</v>
          </cell>
          <cell r="O41">
            <v>0</v>
          </cell>
          <cell r="Q41">
            <v>2</v>
          </cell>
          <cell r="R41">
            <v>4</v>
          </cell>
          <cell r="S41">
            <v>4</v>
          </cell>
          <cell r="T41">
            <v>8</v>
          </cell>
          <cell r="U41">
            <v>0</v>
          </cell>
          <cell r="V41">
            <v>0</v>
          </cell>
          <cell r="W41">
            <v>1</v>
          </cell>
          <cell r="X41">
            <v>0</v>
          </cell>
          <cell r="Y41">
            <v>0</v>
          </cell>
          <cell r="Z41">
            <v>5</v>
          </cell>
          <cell r="AA41">
            <v>22</v>
          </cell>
          <cell r="AB41">
            <v>0</v>
          </cell>
          <cell r="AC41">
            <v>0</v>
          </cell>
          <cell r="AD41">
            <v>21</v>
          </cell>
          <cell r="AE41">
            <v>21</v>
          </cell>
        </row>
        <row r="42">
          <cell r="AG42">
            <v>1</v>
          </cell>
          <cell r="AH42">
            <v>6</v>
          </cell>
          <cell r="AJ42">
            <v>2</v>
          </cell>
          <cell r="AK42">
            <v>3</v>
          </cell>
          <cell r="AL42">
            <v>6</v>
          </cell>
          <cell r="AM42">
            <v>4</v>
          </cell>
        </row>
        <row r="43">
          <cell r="C43">
            <v>0</v>
          </cell>
          <cell r="D43">
            <v>2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  <cell r="O43">
            <v>0</v>
          </cell>
          <cell r="Q43">
            <v>0</v>
          </cell>
          <cell r="R43">
            <v>3</v>
          </cell>
          <cell r="S43">
            <v>0</v>
          </cell>
          <cell r="T43">
            <v>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3</v>
          </cell>
          <cell r="AA43">
            <v>5</v>
          </cell>
          <cell r="AB43">
            <v>0</v>
          </cell>
          <cell r="AC43">
            <v>0</v>
          </cell>
          <cell r="AD43">
            <v>4</v>
          </cell>
          <cell r="AE43">
            <v>4</v>
          </cell>
        </row>
        <row r="44">
          <cell r="C44">
            <v>0</v>
          </cell>
          <cell r="D44">
            <v>2</v>
          </cell>
          <cell r="E44">
            <v>0</v>
          </cell>
          <cell r="F44">
            <v>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8</v>
          </cell>
          <cell r="N44">
            <v>0</v>
          </cell>
          <cell r="O44">
            <v>0</v>
          </cell>
          <cell r="Q44">
            <v>1</v>
          </cell>
          <cell r="R44">
            <v>2</v>
          </cell>
          <cell r="S44">
            <v>0</v>
          </cell>
          <cell r="T44">
            <v>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</v>
          </cell>
          <cell r="AA44">
            <v>6</v>
          </cell>
          <cell r="AB44">
            <v>0</v>
          </cell>
          <cell r="AC44">
            <v>0</v>
          </cell>
          <cell r="AD44">
            <v>9</v>
          </cell>
          <cell r="AE44">
            <v>9</v>
          </cell>
        </row>
        <row r="45">
          <cell r="AG45">
            <v>3</v>
          </cell>
          <cell r="AH45">
            <v>4</v>
          </cell>
          <cell r="AJ45">
            <v>3</v>
          </cell>
          <cell r="AK45">
            <v>2</v>
          </cell>
          <cell r="AL45">
            <v>6</v>
          </cell>
          <cell r="AM45">
            <v>1</v>
          </cell>
        </row>
        <row r="46">
          <cell r="C46">
            <v>1</v>
          </cell>
          <cell r="D46">
            <v>6</v>
          </cell>
          <cell r="E46">
            <v>0</v>
          </cell>
          <cell r="F46">
            <v>3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3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</v>
          </cell>
          <cell r="AA46">
            <v>3</v>
          </cell>
          <cell r="AB46">
            <v>0</v>
          </cell>
          <cell r="AC46">
            <v>0</v>
          </cell>
          <cell r="AD46">
            <v>3</v>
          </cell>
          <cell r="AE46">
            <v>3</v>
          </cell>
        </row>
        <row r="47">
          <cell r="C47">
            <v>0</v>
          </cell>
          <cell r="D47">
            <v>1</v>
          </cell>
          <cell r="E47">
            <v>0</v>
          </cell>
          <cell r="F47">
            <v>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</v>
          </cell>
          <cell r="M47">
            <v>9</v>
          </cell>
          <cell r="N47">
            <v>0</v>
          </cell>
          <cell r="O47">
            <v>0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  <cell r="AD47">
            <v>6</v>
          </cell>
          <cell r="AE47">
            <v>6</v>
          </cell>
        </row>
      </sheetData>
      <sheetData sheetId="2">
        <row r="9">
          <cell r="AG9">
            <v>30</v>
          </cell>
          <cell r="AH9">
            <v>29</v>
          </cell>
          <cell r="AJ9">
            <v>44</v>
          </cell>
          <cell r="AK9">
            <v>34</v>
          </cell>
          <cell r="AL9">
            <v>40</v>
          </cell>
          <cell r="AM9">
            <v>34</v>
          </cell>
        </row>
        <row r="10">
          <cell r="C10">
            <v>2</v>
          </cell>
          <cell r="D10">
            <v>13</v>
          </cell>
          <cell r="E10">
            <v>10</v>
          </cell>
          <cell r="F10">
            <v>9</v>
          </cell>
          <cell r="G10">
            <v>8</v>
          </cell>
          <cell r="H10">
            <v>1</v>
          </cell>
          <cell r="I10">
            <v>3</v>
          </cell>
          <cell r="J10">
            <v>1</v>
          </cell>
          <cell r="K10">
            <v>0</v>
          </cell>
          <cell r="L10">
            <v>24</v>
          </cell>
          <cell r="M10">
            <v>96</v>
          </cell>
          <cell r="N10">
            <v>1</v>
          </cell>
          <cell r="O10">
            <v>0</v>
          </cell>
          <cell r="Q10">
            <v>17</v>
          </cell>
          <cell r="R10">
            <v>21</v>
          </cell>
          <cell r="S10">
            <v>7</v>
          </cell>
          <cell r="T10">
            <v>9</v>
          </cell>
          <cell r="U10">
            <v>1</v>
          </cell>
          <cell r="V10">
            <v>5</v>
          </cell>
          <cell r="W10">
            <v>11</v>
          </cell>
          <cell r="X10">
            <v>0</v>
          </cell>
          <cell r="Y10">
            <v>0</v>
          </cell>
          <cell r="Z10">
            <v>18</v>
          </cell>
          <cell r="AA10">
            <v>138</v>
          </cell>
          <cell r="AB10">
            <v>0</v>
          </cell>
          <cell r="AC10">
            <v>0</v>
          </cell>
          <cell r="AD10">
            <v>180</v>
          </cell>
          <cell r="AE10">
            <v>180</v>
          </cell>
        </row>
        <row r="11">
          <cell r="C11">
            <v>1</v>
          </cell>
          <cell r="D11">
            <v>15</v>
          </cell>
          <cell r="E11">
            <v>18</v>
          </cell>
          <cell r="F11">
            <v>8</v>
          </cell>
          <cell r="G11">
            <v>6</v>
          </cell>
          <cell r="H11">
            <v>4</v>
          </cell>
          <cell r="I11">
            <v>6</v>
          </cell>
          <cell r="J11">
            <v>1</v>
          </cell>
          <cell r="K11">
            <v>0</v>
          </cell>
          <cell r="L11">
            <v>26</v>
          </cell>
          <cell r="M11">
            <v>126</v>
          </cell>
          <cell r="N11">
            <v>2</v>
          </cell>
          <cell r="O11">
            <v>0</v>
          </cell>
          <cell r="Q11">
            <v>8</v>
          </cell>
          <cell r="R11">
            <v>19</v>
          </cell>
          <cell r="S11">
            <v>23</v>
          </cell>
          <cell r="T11">
            <v>20</v>
          </cell>
          <cell r="U11">
            <v>8</v>
          </cell>
          <cell r="V11">
            <v>5</v>
          </cell>
          <cell r="W11">
            <v>10</v>
          </cell>
          <cell r="X11">
            <v>0</v>
          </cell>
          <cell r="Y11">
            <v>0</v>
          </cell>
          <cell r="Z11">
            <v>24</v>
          </cell>
          <cell r="AA11">
            <v>148</v>
          </cell>
          <cell r="AB11">
            <v>0</v>
          </cell>
          <cell r="AC11">
            <v>0</v>
          </cell>
          <cell r="AD11">
            <v>221</v>
          </cell>
          <cell r="AE11">
            <v>221</v>
          </cell>
        </row>
        <row r="12">
          <cell r="AG12">
            <v>5</v>
          </cell>
          <cell r="AH12">
            <v>0</v>
          </cell>
          <cell r="AJ12">
            <v>3</v>
          </cell>
          <cell r="AK12">
            <v>4</v>
          </cell>
          <cell r="AL12">
            <v>5</v>
          </cell>
          <cell r="AM12">
            <v>1</v>
          </cell>
        </row>
        <row r="13">
          <cell r="C13">
            <v>0</v>
          </cell>
          <cell r="D13">
            <v>2</v>
          </cell>
          <cell r="E13">
            <v>2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11</v>
          </cell>
          <cell r="N13">
            <v>0</v>
          </cell>
          <cell r="O13">
            <v>0</v>
          </cell>
          <cell r="Q13">
            <v>1</v>
          </cell>
          <cell r="R13">
            <v>3</v>
          </cell>
          <cell r="S13">
            <v>0</v>
          </cell>
          <cell r="T13">
            <v>3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2</v>
          </cell>
          <cell r="AA13">
            <v>4</v>
          </cell>
          <cell r="AB13">
            <v>0</v>
          </cell>
          <cell r="AC13">
            <v>0</v>
          </cell>
          <cell r="AD13">
            <v>10</v>
          </cell>
          <cell r="AE13">
            <v>10</v>
          </cell>
        </row>
        <row r="14">
          <cell r="C14">
            <v>0</v>
          </cell>
          <cell r="D14">
            <v>2</v>
          </cell>
          <cell r="E14">
            <v>1</v>
          </cell>
          <cell r="F14">
            <v>0</v>
          </cell>
          <cell r="G14">
            <v>1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2</v>
          </cell>
          <cell r="M14">
            <v>14</v>
          </cell>
          <cell r="N14">
            <v>1</v>
          </cell>
          <cell r="O14">
            <v>0</v>
          </cell>
          <cell r="Q14">
            <v>3</v>
          </cell>
          <cell r="R14">
            <v>8</v>
          </cell>
          <cell r="S14">
            <v>0</v>
          </cell>
          <cell r="T14">
            <v>1</v>
          </cell>
          <cell r="U14">
            <v>2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3</v>
          </cell>
          <cell r="AA14">
            <v>4</v>
          </cell>
          <cell r="AB14">
            <v>0</v>
          </cell>
          <cell r="AC14">
            <v>0</v>
          </cell>
          <cell r="AD14">
            <v>12</v>
          </cell>
          <cell r="AE14">
            <v>12</v>
          </cell>
        </row>
        <row r="15">
          <cell r="AG15">
            <v>7</v>
          </cell>
          <cell r="AH15">
            <v>10</v>
          </cell>
          <cell r="AJ15">
            <v>9</v>
          </cell>
          <cell r="AK15">
            <v>20</v>
          </cell>
          <cell r="AL15">
            <v>11</v>
          </cell>
          <cell r="AM15">
            <v>5</v>
          </cell>
        </row>
        <row r="16">
          <cell r="C16">
            <v>0</v>
          </cell>
          <cell r="D16">
            <v>4</v>
          </cell>
          <cell r="E16">
            <v>3</v>
          </cell>
          <cell r="F16">
            <v>4</v>
          </cell>
          <cell r="G16">
            <v>5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4</v>
          </cell>
          <cell r="M16">
            <v>17</v>
          </cell>
          <cell r="N16">
            <v>0</v>
          </cell>
          <cell r="O16">
            <v>0</v>
          </cell>
          <cell r="Q16">
            <v>0</v>
          </cell>
          <cell r="R16">
            <v>4</v>
          </cell>
          <cell r="S16">
            <v>5</v>
          </cell>
          <cell r="T16">
            <v>6</v>
          </cell>
          <cell r="U16">
            <v>3</v>
          </cell>
          <cell r="V16">
            <v>0</v>
          </cell>
          <cell r="W16">
            <v>4</v>
          </cell>
          <cell r="X16">
            <v>0</v>
          </cell>
          <cell r="Y16">
            <v>0</v>
          </cell>
          <cell r="Z16">
            <v>4</v>
          </cell>
          <cell r="AA16">
            <v>9</v>
          </cell>
          <cell r="AB16">
            <v>0</v>
          </cell>
          <cell r="AC16">
            <v>0</v>
          </cell>
          <cell r="AD16">
            <v>21</v>
          </cell>
          <cell r="AE16">
            <v>21</v>
          </cell>
        </row>
        <row r="17">
          <cell r="C17">
            <v>0</v>
          </cell>
          <cell r="D17">
            <v>6</v>
          </cell>
          <cell r="E17">
            <v>1</v>
          </cell>
          <cell r="F17">
            <v>6</v>
          </cell>
          <cell r="G17">
            <v>2</v>
          </cell>
          <cell r="H17">
            <v>0</v>
          </cell>
          <cell r="I17">
            <v>2</v>
          </cell>
          <cell r="J17">
            <v>1</v>
          </cell>
          <cell r="K17">
            <v>0</v>
          </cell>
          <cell r="L17">
            <v>6</v>
          </cell>
          <cell r="M17">
            <v>20</v>
          </cell>
          <cell r="N17">
            <v>0</v>
          </cell>
          <cell r="O17">
            <v>0</v>
          </cell>
          <cell r="Q17">
            <v>1</v>
          </cell>
          <cell r="R17">
            <v>4</v>
          </cell>
          <cell r="S17">
            <v>0</v>
          </cell>
          <cell r="T17">
            <v>1</v>
          </cell>
          <cell r="U17">
            <v>9</v>
          </cell>
          <cell r="V17">
            <v>0</v>
          </cell>
          <cell r="W17">
            <v>7</v>
          </cell>
          <cell r="X17">
            <v>0</v>
          </cell>
          <cell r="Y17">
            <v>0</v>
          </cell>
          <cell r="Z17">
            <v>6</v>
          </cell>
          <cell r="AA17">
            <v>10</v>
          </cell>
          <cell r="AB17">
            <v>0</v>
          </cell>
          <cell r="AC17">
            <v>0</v>
          </cell>
          <cell r="AD17">
            <v>25</v>
          </cell>
          <cell r="AE17">
            <v>25</v>
          </cell>
        </row>
        <row r="18">
          <cell r="AG18">
            <v>2</v>
          </cell>
          <cell r="AH18">
            <v>8</v>
          </cell>
          <cell r="AJ18">
            <v>10</v>
          </cell>
          <cell r="AK18">
            <v>7</v>
          </cell>
          <cell r="AL18">
            <v>9</v>
          </cell>
          <cell r="AM18">
            <v>6</v>
          </cell>
        </row>
        <row r="19">
          <cell r="C19">
            <v>0</v>
          </cell>
          <cell r="D19">
            <v>2</v>
          </cell>
          <cell r="E19">
            <v>3</v>
          </cell>
          <cell r="F19">
            <v>2</v>
          </cell>
          <cell r="G19">
            <v>1</v>
          </cell>
          <cell r="H19">
            <v>0</v>
          </cell>
          <cell r="I19">
            <v>5</v>
          </cell>
          <cell r="J19">
            <v>0</v>
          </cell>
          <cell r="K19">
            <v>0</v>
          </cell>
          <cell r="L19">
            <v>4</v>
          </cell>
          <cell r="M19">
            <v>46</v>
          </cell>
          <cell r="N19">
            <v>0</v>
          </cell>
          <cell r="O19">
            <v>0</v>
          </cell>
          <cell r="Q19">
            <v>3</v>
          </cell>
          <cell r="R19">
            <v>6</v>
          </cell>
          <cell r="S19">
            <v>3</v>
          </cell>
          <cell r="T19">
            <v>3</v>
          </cell>
          <cell r="U19">
            <v>2</v>
          </cell>
          <cell r="V19">
            <v>0</v>
          </cell>
          <cell r="W19">
            <v>1</v>
          </cell>
          <cell r="X19">
            <v>1</v>
          </cell>
          <cell r="Y19">
            <v>0</v>
          </cell>
          <cell r="Z19">
            <v>10</v>
          </cell>
          <cell r="AA19">
            <v>32</v>
          </cell>
          <cell r="AB19">
            <v>0</v>
          </cell>
          <cell r="AC19">
            <v>0</v>
          </cell>
          <cell r="AD19">
            <v>36</v>
          </cell>
          <cell r="AE19">
            <v>36</v>
          </cell>
        </row>
        <row r="20">
          <cell r="C20">
            <v>0</v>
          </cell>
          <cell r="D20">
            <v>5</v>
          </cell>
          <cell r="E20">
            <v>4</v>
          </cell>
          <cell r="F20">
            <v>5</v>
          </cell>
          <cell r="G20">
            <v>2</v>
          </cell>
          <cell r="H20">
            <v>1</v>
          </cell>
          <cell r="I20">
            <v>2</v>
          </cell>
          <cell r="J20">
            <v>0</v>
          </cell>
          <cell r="K20">
            <v>0</v>
          </cell>
          <cell r="L20">
            <v>5</v>
          </cell>
          <cell r="M20">
            <v>47</v>
          </cell>
          <cell r="N20">
            <v>1</v>
          </cell>
          <cell r="O20">
            <v>0</v>
          </cell>
          <cell r="Q20">
            <v>2</v>
          </cell>
          <cell r="R20">
            <v>5</v>
          </cell>
          <cell r="S20">
            <v>1</v>
          </cell>
          <cell r="T20">
            <v>10</v>
          </cell>
          <cell r="U20">
            <v>3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9</v>
          </cell>
          <cell r="AA20">
            <v>27</v>
          </cell>
          <cell r="AB20">
            <v>0</v>
          </cell>
          <cell r="AC20">
            <v>0</v>
          </cell>
          <cell r="AD20">
            <v>37</v>
          </cell>
          <cell r="AE20">
            <v>37</v>
          </cell>
        </row>
        <row r="21">
          <cell r="AG21">
            <v>27</v>
          </cell>
          <cell r="AH21">
            <v>24</v>
          </cell>
          <cell r="AJ21">
            <v>42</v>
          </cell>
          <cell r="AK21">
            <v>23</v>
          </cell>
          <cell r="AL21">
            <v>27</v>
          </cell>
          <cell r="AM21">
            <v>19</v>
          </cell>
        </row>
        <row r="22">
          <cell r="C22">
            <v>4</v>
          </cell>
          <cell r="D22">
            <v>18</v>
          </cell>
          <cell r="E22">
            <v>7</v>
          </cell>
          <cell r="F22">
            <v>6</v>
          </cell>
          <cell r="G22">
            <v>2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17</v>
          </cell>
          <cell r="M22">
            <v>114</v>
          </cell>
          <cell r="N22">
            <v>1</v>
          </cell>
          <cell r="O22">
            <v>0</v>
          </cell>
          <cell r="Q22">
            <v>5</v>
          </cell>
          <cell r="R22">
            <v>12</v>
          </cell>
          <cell r="S22">
            <v>4</v>
          </cell>
          <cell r="T22">
            <v>8</v>
          </cell>
          <cell r="U22">
            <v>1</v>
          </cell>
          <cell r="V22">
            <v>2</v>
          </cell>
          <cell r="W22">
            <v>3</v>
          </cell>
          <cell r="X22">
            <v>1</v>
          </cell>
          <cell r="Y22">
            <v>0</v>
          </cell>
          <cell r="Z22">
            <v>17</v>
          </cell>
          <cell r="AA22">
            <v>87</v>
          </cell>
          <cell r="AB22">
            <v>0</v>
          </cell>
          <cell r="AC22">
            <v>0</v>
          </cell>
          <cell r="AD22">
            <v>121</v>
          </cell>
          <cell r="AE22">
            <v>121</v>
          </cell>
        </row>
        <row r="23">
          <cell r="C23">
            <v>2</v>
          </cell>
          <cell r="D23">
            <v>12</v>
          </cell>
          <cell r="E23">
            <v>12</v>
          </cell>
          <cell r="F23">
            <v>12</v>
          </cell>
          <cell r="G23">
            <v>1</v>
          </cell>
          <cell r="H23">
            <v>2</v>
          </cell>
          <cell r="I23">
            <v>5</v>
          </cell>
          <cell r="J23">
            <v>0</v>
          </cell>
          <cell r="K23">
            <v>0</v>
          </cell>
          <cell r="L23">
            <v>15</v>
          </cell>
          <cell r="M23">
            <v>121</v>
          </cell>
          <cell r="N23">
            <v>1</v>
          </cell>
          <cell r="O23">
            <v>0</v>
          </cell>
          <cell r="Q23">
            <v>9</v>
          </cell>
          <cell r="R23">
            <v>14</v>
          </cell>
          <cell r="S23">
            <v>8</v>
          </cell>
          <cell r="T23">
            <v>5</v>
          </cell>
          <cell r="U23">
            <v>7</v>
          </cell>
          <cell r="V23">
            <v>1</v>
          </cell>
          <cell r="W23">
            <v>6</v>
          </cell>
          <cell r="X23">
            <v>0</v>
          </cell>
          <cell r="Y23">
            <v>0</v>
          </cell>
          <cell r="Z23">
            <v>20</v>
          </cell>
          <cell r="AA23">
            <v>108</v>
          </cell>
          <cell r="AB23">
            <v>0</v>
          </cell>
          <cell r="AC23">
            <v>0</v>
          </cell>
          <cell r="AD23">
            <v>117</v>
          </cell>
          <cell r="AE23">
            <v>117</v>
          </cell>
        </row>
        <row r="24">
          <cell r="AG24">
            <v>6</v>
          </cell>
          <cell r="AH24">
            <v>5</v>
          </cell>
          <cell r="AJ24">
            <v>14</v>
          </cell>
          <cell r="AK24">
            <v>8</v>
          </cell>
          <cell r="AL24">
            <v>10</v>
          </cell>
          <cell r="AM24">
            <v>2</v>
          </cell>
        </row>
        <row r="25">
          <cell r="C25">
            <v>0</v>
          </cell>
          <cell r="D25">
            <v>8</v>
          </cell>
          <cell r="E25">
            <v>4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8</v>
          </cell>
          <cell r="M25">
            <v>16</v>
          </cell>
          <cell r="N25">
            <v>0</v>
          </cell>
          <cell r="O25">
            <v>0</v>
          </cell>
          <cell r="Q25">
            <v>3</v>
          </cell>
          <cell r="R25">
            <v>1</v>
          </cell>
          <cell r="S25">
            <v>3</v>
          </cell>
          <cell r="T25">
            <v>2</v>
          </cell>
          <cell r="U25">
            <v>1</v>
          </cell>
          <cell r="V25">
            <v>0</v>
          </cell>
          <cell r="W25">
            <v>3</v>
          </cell>
          <cell r="X25">
            <v>0</v>
          </cell>
          <cell r="Y25">
            <v>0</v>
          </cell>
          <cell r="Z25">
            <v>3</v>
          </cell>
          <cell r="AA25">
            <v>13</v>
          </cell>
          <cell r="AB25">
            <v>0</v>
          </cell>
          <cell r="AC25">
            <v>0</v>
          </cell>
          <cell r="AD25">
            <v>13</v>
          </cell>
          <cell r="AE25">
            <v>13</v>
          </cell>
        </row>
        <row r="26">
          <cell r="C26">
            <v>0</v>
          </cell>
          <cell r="D26">
            <v>4</v>
          </cell>
          <cell r="E26">
            <v>2</v>
          </cell>
          <cell r="F26">
            <v>3</v>
          </cell>
          <cell r="G26">
            <v>1</v>
          </cell>
          <cell r="H26">
            <v>1</v>
          </cell>
          <cell r="I26">
            <v>2</v>
          </cell>
          <cell r="J26">
            <v>0</v>
          </cell>
          <cell r="K26">
            <v>0</v>
          </cell>
          <cell r="L26">
            <v>13</v>
          </cell>
          <cell r="M26">
            <v>12</v>
          </cell>
          <cell r="N26">
            <v>1</v>
          </cell>
          <cell r="O26">
            <v>0</v>
          </cell>
          <cell r="Q26">
            <v>0</v>
          </cell>
          <cell r="R26">
            <v>1</v>
          </cell>
          <cell r="S26">
            <v>2</v>
          </cell>
          <cell r="T26">
            <v>3</v>
          </cell>
          <cell r="U26">
            <v>2</v>
          </cell>
          <cell r="V26">
            <v>0</v>
          </cell>
          <cell r="W26">
            <v>2</v>
          </cell>
          <cell r="X26">
            <v>0</v>
          </cell>
          <cell r="Y26">
            <v>0</v>
          </cell>
          <cell r="Z26">
            <v>2</v>
          </cell>
          <cell r="AA26">
            <v>21</v>
          </cell>
          <cell r="AB26">
            <v>0</v>
          </cell>
          <cell r="AC26">
            <v>0</v>
          </cell>
          <cell r="AD26">
            <v>20</v>
          </cell>
          <cell r="AE26">
            <v>20</v>
          </cell>
        </row>
        <row r="27">
          <cell r="AG27">
            <v>6</v>
          </cell>
          <cell r="AH27">
            <v>3</v>
          </cell>
          <cell r="AJ27">
            <v>7</v>
          </cell>
          <cell r="AK27">
            <v>5</v>
          </cell>
          <cell r="AL27">
            <v>3</v>
          </cell>
          <cell r="AM27">
            <v>3</v>
          </cell>
        </row>
        <row r="28">
          <cell r="C28">
            <v>0</v>
          </cell>
          <cell r="D28">
            <v>7</v>
          </cell>
          <cell r="E28">
            <v>1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</v>
          </cell>
          <cell r="M28">
            <v>4</v>
          </cell>
          <cell r="N28">
            <v>1</v>
          </cell>
          <cell r="O28">
            <v>0</v>
          </cell>
          <cell r="Q28">
            <v>0</v>
          </cell>
          <cell r="R28">
            <v>2</v>
          </cell>
          <cell r="S28">
            <v>1</v>
          </cell>
          <cell r="T28">
            <v>0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5</v>
          </cell>
          <cell r="AA28">
            <v>6</v>
          </cell>
          <cell r="AB28">
            <v>0</v>
          </cell>
          <cell r="AC28">
            <v>0</v>
          </cell>
          <cell r="AD28">
            <v>16</v>
          </cell>
          <cell r="AE28">
            <v>16</v>
          </cell>
        </row>
        <row r="29">
          <cell r="C29">
            <v>1</v>
          </cell>
          <cell r="D29">
            <v>6</v>
          </cell>
          <cell r="E29">
            <v>1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1</v>
          </cell>
          <cell r="M29">
            <v>3</v>
          </cell>
          <cell r="N29">
            <v>1</v>
          </cell>
          <cell r="O29">
            <v>0</v>
          </cell>
          <cell r="Q29">
            <v>0</v>
          </cell>
          <cell r="R29">
            <v>2</v>
          </cell>
          <cell r="S29">
            <v>0</v>
          </cell>
          <cell r="T29">
            <v>3</v>
          </cell>
          <cell r="U29">
            <v>0</v>
          </cell>
          <cell r="V29">
            <v>0</v>
          </cell>
          <cell r="W29">
            <v>1</v>
          </cell>
          <cell r="X29">
            <v>0</v>
          </cell>
          <cell r="Y29">
            <v>0</v>
          </cell>
          <cell r="Z29">
            <v>3</v>
          </cell>
          <cell r="AA29">
            <v>9</v>
          </cell>
          <cell r="AB29">
            <v>0</v>
          </cell>
          <cell r="AC29">
            <v>0</v>
          </cell>
          <cell r="AD29">
            <v>11</v>
          </cell>
          <cell r="AE29">
            <v>11</v>
          </cell>
        </row>
        <row r="30">
          <cell r="AG30">
            <v>0</v>
          </cell>
          <cell r="AH30">
            <v>0</v>
          </cell>
          <cell r="AJ30">
            <v>2</v>
          </cell>
          <cell r="AK30">
            <v>3</v>
          </cell>
          <cell r="AL30">
            <v>3</v>
          </cell>
          <cell r="AM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4</v>
          </cell>
          <cell r="S31">
            <v>0</v>
          </cell>
          <cell r="T31">
            <v>4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</v>
          </cell>
          <cell r="AA31">
            <v>3</v>
          </cell>
          <cell r="AB31">
            <v>0</v>
          </cell>
          <cell r="AC31">
            <v>0</v>
          </cell>
          <cell r="AD31">
            <v>7</v>
          </cell>
          <cell r="AE31">
            <v>7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3</v>
          </cell>
          <cell r="J32">
            <v>0</v>
          </cell>
          <cell r="K32">
            <v>0</v>
          </cell>
          <cell r="L32">
            <v>2</v>
          </cell>
          <cell r="M32">
            <v>2</v>
          </cell>
          <cell r="N32">
            <v>0</v>
          </cell>
          <cell r="O32">
            <v>0</v>
          </cell>
          <cell r="Q32">
            <v>0</v>
          </cell>
          <cell r="R32">
            <v>2</v>
          </cell>
          <cell r="S32">
            <v>1</v>
          </cell>
          <cell r="T32">
            <v>3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</v>
          </cell>
          <cell r="AA32">
            <v>2</v>
          </cell>
          <cell r="AB32">
            <v>0</v>
          </cell>
          <cell r="AC32">
            <v>0</v>
          </cell>
          <cell r="AD32">
            <v>4</v>
          </cell>
          <cell r="AE32">
            <v>4</v>
          </cell>
        </row>
        <row r="33">
          <cell r="AG33">
            <v>0</v>
          </cell>
          <cell r="AH33">
            <v>2</v>
          </cell>
          <cell r="AJ33">
            <v>8</v>
          </cell>
          <cell r="AK33">
            <v>4</v>
          </cell>
          <cell r="AL33">
            <v>2</v>
          </cell>
          <cell r="AM33">
            <v>2</v>
          </cell>
        </row>
        <row r="34">
          <cell r="C34">
            <v>0</v>
          </cell>
          <cell r="D34">
            <v>4</v>
          </cell>
          <cell r="E34">
            <v>0</v>
          </cell>
          <cell r="F34">
            <v>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12</v>
          </cell>
          <cell r="N34">
            <v>0</v>
          </cell>
          <cell r="O34">
            <v>0</v>
          </cell>
          <cell r="Q34">
            <v>0</v>
          </cell>
          <cell r="R34">
            <v>4</v>
          </cell>
          <cell r="S34">
            <v>4</v>
          </cell>
          <cell r="T34">
            <v>0</v>
          </cell>
          <cell r="U34">
            <v>1</v>
          </cell>
          <cell r="V34">
            <v>1</v>
          </cell>
          <cell r="W34">
            <v>2</v>
          </cell>
          <cell r="X34">
            <v>0</v>
          </cell>
          <cell r="Y34">
            <v>0</v>
          </cell>
          <cell r="Z34">
            <v>1</v>
          </cell>
          <cell r="AA34">
            <v>6</v>
          </cell>
          <cell r="AB34">
            <v>0</v>
          </cell>
          <cell r="AC34">
            <v>0</v>
          </cell>
          <cell r="AD34">
            <v>13</v>
          </cell>
          <cell r="AE34">
            <v>13</v>
          </cell>
        </row>
        <row r="35">
          <cell r="C35">
            <v>0</v>
          </cell>
          <cell r="D35">
            <v>2</v>
          </cell>
          <cell r="E35">
            <v>0</v>
          </cell>
          <cell r="F35">
            <v>3</v>
          </cell>
          <cell r="G35">
            <v>1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2</v>
          </cell>
          <cell r="M35">
            <v>8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2</v>
          </cell>
          <cell r="T35">
            <v>0</v>
          </cell>
          <cell r="U35">
            <v>0</v>
          </cell>
          <cell r="V35">
            <v>3</v>
          </cell>
          <cell r="W35">
            <v>3</v>
          </cell>
          <cell r="X35">
            <v>0</v>
          </cell>
          <cell r="Y35">
            <v>0</v>
          </cell>
          <cell r="Z35">
            <v>7</v>
          </cell>
          <cell r="AA35">
            <v>9</v>
          </cell>
          <cell r="AB35">
            <v>1</v>
          </cell>
          <cell r="AC35">
            <v>0</v>
          </cell>
          <cell r="AD35">
            <v>7</v>
          </cell>
          <cell r="AE35">
            <v>7</v>
          </cell>
        </row>
        <row r="36">
          <cell r="AG36">
            <v>3</v>
          </cell>
          <cell r="AH36">
            <v>0</v>
          </cell>
          <cell r="AJ36">
            <v>7</v>
          </cell>
          <cell r="AK36">
            <v>7</v>
          </cell>
          <cell r="AL36">
            <v>4</v>
          </cell>
          <cell r="AM36">
            <v>0</v>
          </cell>
        </row>
        <row r="37">
          <cell r="C37">
            <v>0</v>
          </cell>
          <cell r="D37">
            <v>3</v>
          </cell>
          <cell r="E37">
            <v>1</v>
          </cell>
          <cell r="F37">
            <v>4</v>
          </cell>
          <cell r="G37">
            <v>1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6</v>
          </cell>
          <cell r="M37">
            <v>4</v>
          </cell>
          <cell r="N37">
            <v>0</v>
          </cell>
          <cell r="O37">
            <v>0</v>
          </cell>
          <cell r="Q37">
            <v>0</v>
          </cell>
          <cell r="R37">
            <v>3</v>
          </cell>
          <cell r="S37">
            <v>0</v>
          </cell>
          <cell r="T37">
            <v>4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7</v>
          </cell>
          <cell r="AB37">
            <v>0</v>
          </cell>
          <cell r="AC37">
            <v>0</v>
          </cell>
          <cell r="AD37">
            <v>12</v>
          </cell>
          <cell r="AE37">
            <v>12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</v>
          </cell>
          <cell r="M38">
            <v>2</v>
          </cell>
          <cell r="N38">
            <v>0</v>
          </cell>
          <cell r="O38">
            <v>0</v>
          </cell>
          <cell r="Q38">
            <v>3</v>
          </cell>
          <cell r="R38">
            <v>1</v>
          </cell>
          <cell r="S38">
            <v>0</v>
          </cell>
          <cell r="T38">
            <v>3</v>
          </cell>
          <cell r="U38">
            <v>0</v>
          </cell>
          <cell r="V38">
            <v>0</v>
          </cell>
          <cell r="W38">
            <v>1</v>
          </cell>
          <cell r="X38">
            <v>0</v>
          </cell>
          <cell r="Y38">
            <v>0</v>
          </cell>
          <cell r="Z38">
            <v>2</v>
          </cell>
          <cell r="AA38">
            <v>8</v>
          </cell>
          <cell r="AB38">
            <v>0</v>
          </cell>
          <cell r="AC38">
            <v>0</v>
          </cell>
          <cell r="AD38">
            <v>14</v>
          </cell>
          <cell r="AE38">
            <v>14</v>
          </cell>
        </row>
        <row r="39">
          <cell r="AG39">
            <v>7</v>
          </cell>
          <cell r="AH39">
            <v>14</v>
          </cell>
          <cell r="AJ39">
            <v>8</v>
          </cell>
          <cell r="AK39">
            <v>4</v>
          </cell>
          <cell r="AL39">
            <v>20</v>
          </cell>
          <cell r="AM39">
            <v>5</v>
          </cell>
        </row>
        <row r="40">
          <cell r="C40">
            <v>1</v>
          </cell>
          <cell r="D40">
            <v>1</v>
          </cell>
          <cell r="E40">
            <v>0</v>
          </cell>
          <cell r="F40">
            <v>4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5</v>
          </cell>
          <cell r="M40">
            <v>16</v>
          </cell>
          <cell r="N40">
            <v>0</v>
          </cell>
          <cell r="O40">
            <v>0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1</v>
          </cell>
          <cell r="W40">
            <v>0</v>
          </cell>
          <cell r="X40">
            <v>0</v>
          </cell>
          <cell r="Y40">
            <v>0</v>
          </cell>
          <cell r="Z40">
            <v>6</v>
          </cell>
          <cell r="AA40">
            <v>25</v>
          </cell>
          <cell r="AB40">
            <v>0</v>
          </cell>
          <cell r="AC40">
            <v>0</v>
          </cell>
          <cell r="AD40">
            <v>30</v>
          </cell>
          <cell r="AE40">
            <v>30</v>
          </cell>
        </row>
        <row r="41">
          <cell r="C41">
            <v>0</v>
          </cell>
          <cell r="D41">
            <v>1</v>
          </cell>
          <cell r="E41">
            <v>0</v>
          </cell>
          <cell r="F41">
            <v>4</v>
          </cell>
          <cell r="G41">
            <v>1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14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1</v>
          </cell>
          <cell r="T41">
            <v>1</v>
          </cell>
          <cell r="U41">
            <v>2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8</v>
          </cell>
          <cell r="AA41">
            <v>18</v>
          </cell>
          <cell r="AB41">
            <v>0</v>
          </cell>
          <cell r="AC41">
            <v>0</v>
          </cell>
          <cell r="AD41">
            <v>42</v>
          </cell>
          <cell r="AE41">
            <v>42</v>
          </cell>
        </row>
        <row r="42">
          <cell r="AG42">
            <v>3</v>
          </cell>
          <cell r="AH42">
            <v>2</v>
          </cell>
          <cell r="AJ42">
            <v>3</v>
          </cell>
          <cell r="AK42">
            <v>2</v>
          </cell>
          <cell r="AL42">
            <v>5</v>
          </cell>
          <cell r="AM42">
            <v>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4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4</v>
          </cell>
          <cell r="AB43">
            <v>0</v>
          </cell>
          <cell r="AC43">
            <v>0</v>
          </cell>
          <cell r="AD43">
            <v>4</v>
          </cell>
          <cell r="AE43">
            <v>4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1</v>
          </cell>
          <cell r="G44">
            <v>0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3</v>
          </cell>
          <cell r="M44">
            <v>2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</v>
          </cell>
          <cell r="AB44">
            <v>0</v>
          </cell>
          <cell r="AC44">
            <v>0</v>
          </cell>
          <cell r="AD44">
            <v>3</v>
          </cell>
          <cell r="AE44">
            <v>3</v>
          </cell>
        </row>
        <row r="45">
          <cell r="AG45">
            <v>4</v>
          </cell>
          <cell r="AH45">
            <v>3</v>
          </cell>
          <cell r="AJ45">
            <v>6</v>
          </cell>
          <cell r="AK45">
            <v>4</v>
          </cell>
          <cell r="AL45">
            <v>3</v>
          </cell>
          <cell r="AM45">
            <v>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5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2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2</v>
          </cell>
          <cell r="AA46">
            <v>8</v>
          </cell>
          <cell r="AB46">
            <v>0</v>
          </cell>
          <cell r="AC46">
            <v>0</v>
          </cell>
          <cell r="AD46">
            <v>5</v>
          </cell>
          <cell r="AE46">
            <v>5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4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1</v>
          </cell>
          <cell r="M47">
            <v>4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  <cell r="V47">
            <v>0</v>
          </cell>
          <cell r="W47">
            <v>2</v>
          </cell>
          <cell r="X47">
            <v>0</v>
          </cell>
          <cell r="Y47">
            <v>0</v>
          </cell>
          <cell r="Z47">
            <v>1</v>
          </cell>
          <cell r="AA47">
            <v>10</v>
          </cell>
          <cell r="AB47">
            <v>0</v>
          </cell>
          <cell r="AC47">
            <v>0</v>
          </cell>
          <cell r="AD47">
            <v>2</v>
          </cell>
          <cell r="AE47">
            <v>2</v>
          </cell>
        </row>
      </sheetData>
      <sheetData sheetId="3">
        <row r="9">
          <cell r="AG9">
            <v>17</v>
          </cell>
          <cell r="AH9">
            <v>29</v>
          </cell>
          <cell r="AJ9">
            <v>32</v>
          </cell>
          <cell r="AK9">
            <v>22</v>
          </cell>
          <cell r="AL9">
            <v>26</v>
          </cell>
          <cell r="AM9">
            <v>25</v>
          </cell>
        </row>
        <row r="10">
          <cell r="C10">
            <v>0</v>
          </cell>
          <cell r="D10">
            <v>14</v>
          </cell>
          <cell r="E10">
            <v>11</v>
          </cell>
          <cell r="F10">
            <v>10</v>
          </cell>
          <cell r="G10">
            <v>2</v>
          </cell>
          <cell r="H10">
            <v>2</v>
          </cell>
          <cell r="I10">
            <v>5</v>
          </cell>
          <cell r="J10">
            <v>0</v>
          </cell>
          <cell r="K10">
            <v>0</v>
          </cell>
          <cell r="L10">
            <v>38</v>
          </cell>
          <cell r="M10">
            <v>113</v>
          </cell>
          <cell r="N10">
            <v>0</v>
          </cell>
          <cell r="O10">
            <v>0</v>
          </cell>
          <cell r="Q10">
            <v>6</v>
          </cell>
          <cell r="R10">
            <v>13</v>
          </cell>
          <cell r="S10">
            <v>5</v>
          </cell>
          <cell r="T10">
            <v>15</v>
          </cell>
          <cell r="U10">
            <v>4</v>
          </cell>
          <cell r="V10">
            <v>4</v>
          </cell>
          <cell r="W10">
            <v>6</v>
          </cell>
          <cell r="X10">
            <v>0</v>
          </cell>
          <cell r="Y10">
            <v>0</v>
          </cell>
          <cell r="Z10">
            <v>23</v>
          </cell>
          <cell r="AA10">
            <v>122</v>
          </cell>
          <cell r="AB10">
            <v>0</v>
          </cell>
          <cell r="AC10">
            <v>0</v>
          </cell>
          <cell r="AD10">
            <v>176</v>
          </cell>
          <cell r="AE10">
            <v>176</v>
          </cell>
        </row>
        <row r="11">
          <cell r="C11">
            <v>1</v>
          </cell>
          <cell r="D11">
            <v>12</v>
          </cell>
          <cell r="E11">
            <v>10</v>
          </cell>
          <cell r="F11">
            <v>11</v>
          </cell>
          <cell r="G11">
            <v>3</v>
          </cell>
          <cell r="H11">
            <v>1</v>
          </cell>
          <cell r="I11">
            <v>3</v>
          </cell>
          <cell r="J11">
            <v>0</v>
          </cell>
          <cell r="K11">
            <v>0</v>
          </cell>
          <cell r="L11">
            <v>17</v>
          </cell>
          <cell r="M11">
            <v>131</v>
          </cell>
          <cell r="N11">
            <v>3</v>
          </cell>
          <cell r="O11">
            <v>0</v>
          </cell>
          <cell r="Q11">
            <v>5</v>
          </cell>
          <cell r="R11">
            <v>19</v>
          </cell>
          <cell r="S11">
            <v>15</v>
          </cell>
          <cell r="T11">
            <v>21</v>
          </cell>
          <cell r="U11">
            <v>4</v>
          </cell>
          <cell r="V11">
            <v>1</v>
          </cell>
          <cell r="W11">
            <v>4</v>
          </cell>
          <cell r="X11">
            <v>0</v>
          </cell>
          <cell r="Y11">
            <v>0</v>
          </cell>
          <cell r="Z11">
            <v>26</v>
          </cell>
          <cell r="AA11">
            <v>115</v>
          </cell>
          <cell r="AB11">
            <v>0</v>
          </cell>
          <cell r="AC11">
            <v>0</v>
          </cell>
          <cell r="AD11">
            <v>184</v>
          </cell>
          <cell r="AE11">
            <v>184</v>
          </cell>
        </row>
        <row r="12">
          <cell r="AG12">
            <v>2</v>
          </cell>
          <cell r="AH12">
            <v>5</v>
          </cell>
          <cell r="AJ12">
            <v>4</v>
          </cell>
          <cell r="AK12">
            <v>7</v>
          </cell>
          <cell r="AL12">
            <v>6</v>
          </cell>
          <cell r="AM12">
            <v>3</v>
          </cell>
        </row>
        <row r="13">
          <cell r="C13">
            <v>0</v>
          </cell>
          <cell r="D13">
            <v>0</v>
          </cell>
          <cell r="E13">
            <v>2</v>
          </cell>
          <cell r="F13">
            <v>1</v>
          </cell>
          <cell r="G13">
            <v>0</v>
          </cell>
          <cell r="H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7</v>
          </cell>
          <cell r="N13">
            <v>0</v>
          </cell>
          <cell r="O13">
            <v>0</v>
          </cell>
          <cell r="Q13">
            <v>1</v>
          </cell>
          <cell r="R13">
            <v>2</v>
          </cell>
          <cell r="S13">
            <v>2</v>
          </cell>
          <cell r="T13">
            <v>0</v>
          </cell>
          <cell r="U13">
            <v>0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2</v>
          </cell>
          <cell r="AA13">
            <v>5</v>
          </cell>
          <cell r="AB13">
            <v>0</v>
          </cell>
          <cell r="AC13">
            <v>0</v>
          </cell>
          <cell r="AD13">
            <v>3</v>
          </cell>
          <cell r="AE13">
            <v>3</v>
          </cell>
        </row>
        <row r="14">
          <cell r="C14">
            <v>0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1</v>
          </cell>
          <cell r="J14">
            <v>0</v>
          </cell>
          <cell r="K14">
            <v>0</v>
          </cell>
          <cell r="L14">
            <v>3</v>
          </cell>
          <cell r="M14">
            <v>8</v>
          </cell>
          <cell r="N14">
            <v>0</v>
          </cell>
          <cell r="O14">
            <v>0</v>
          </cell>
          <cell r="Q14">
            <v>0</v>
          </cell>
          <cell r="R14">
            <v>2</v>
          </cell>
          <cell r="S14">
            <v>0</v>
          </cell>
          <cell r="T14">
            <v>3</v>
          </cell>
          <cell r="U14">
            <v>0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2</v>
          </cell>
          <cell r="AA14">
            <v>2</v>
          </cell>
          <cell r="AB14">
            <v>0</v>
          </cell>
          <cell r="AC14">
            <v>0</v>
          </cell>
          <cell r="AD14">
            <v>8</v>
          </cell>
          <cell r="AE14">
            <v>8</v>
          </cell>
        </row>
        <row r="15">
          <cell r="AG15">
            <v>7</v>
          </cell>
          <cell r="AH15">
            <v>3</v>
          </cell>
          <cell r="AJ15">
            <v>15</v>
          </cell>
          <cell r="AK15">
            <v>14</v>
          </cell>
          <cell r="AL15">
            <v>7</v>
          </cell>
          <cell r="AM15">
            <v>5</v>
          </cell>
        </row>
        <row r="16">
          <cell r="C16">
            <v>0</v>
          </cell>
          <cell r="D16">
            <v>3</v>
          </cell>
          <cell r="E16">
            <v>0</v>
          </cell>
          <cell r="F16">
            <v>4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4</v>
          </cell>
          <cell r="M16">
            <v>10</v>
          </cell>
          <cell r="N16">
            <v>0</v>
          </cell>
          <cell r="O16">
            <v>0</v>
          </cell>
          <cell r="Q16">
            <v>0</v>
          </cell>
          <cell r="R16">
            <v>6</v>
          </cell>
          <cell r="S16">
            <v>0</v>
          </cell>
          <cell r="T16">
            <v>11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6</v>
          </cell>
          <cell r="AA16">
            <v>10</v>
          </cell>
          <cell r="AB16">
            <v>0</v>
          </cell>
          <cell r="AC16">
            <v>0</v>
          </cell>
          <cell r="AD16">
            <v>22</v>
          </cell>
          <cell r="AE16">
            <v>22</v>
          </cell>
        </row>
        <row r="17">
          <cell r="C17">
            <v>1</v>
          </cell>
          <cell r="D17">
            <v>3</v>
          </cell>
          <cell r="E17">
            <v>1</v>
          </cell>
          <cell r="F17">
            <v>5</v>
          </cell>
          <cell r="G17">
            <v>0</v>
          </cell>
          <cell r="H17">
            <v>3</v>
          </cell>
          <cell r="I17">
            <v>1</v>
          </cell>
          <cell r="J17">
            <v>0</v>
          </cell>
          <cell r="K17">
            <v>0</v>
          </cell>
          <cell r="L17">
            <v>3</v>
          </cell>
          <cell r="M17">
            <v>13</v>
          </cell>
          <cell r="N17">
            <v>0</v>
          </cell>
          <cell r="O17">
            <v>0</v>
          </cell>
          <cell r="Q17">
            <v>1</v>
          </cell>
          <cell r="R17">
            <v>6</v>
          </cell>
          <cell r="S17">
            <v>1</v>
          </cell>
          <cell r="T17">
            <v>7</v>
          </cell>
          <cell r="U17">
            <v>2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10</v>
          </cell>
          <cell r="AA17">
            <v>9</v>
          </cell>
          <cell r="AB17">
            <v>0</v>
          </cell>
          <cell r="AC17">
            <v>0</v>
          </cell>
          <cell r="AD17">
            <v>26</v>
          </cell>
          <cell r="AE17">
            <v>26</v>
          </cell>
        </row>
        <row r="18">
          <cell r="AG18">
            <v>2</v>
          </cell>
          <cell r="AH18">
            <v>5</v>
          </cell>
          <cell r="AJ18">
            <v>7</v>
          </cell>
          <cell r="AK18">
            <v>3</v>
          </cell>
          <cell r="AL18">
            <v>8</v>
          </cell>
          <cell r="AM18">
            <v>5</v>
          </cell>
        </row>
        <row r="19">
          <cell r="C19">
            <v>0</v>
          </cell>
          <cell r="D19">
            <v>4</v>
          </cell>
          <cell r="E19">
            <v>3</v>
          </cell>
          <cell r="F19">
            <v>1</v>
          </cell>
          <cell r="G19">
            <v>3</v>
          </cell>
          <cell r="H19">
            <v>2</v>
          </cell>
          <cell r="I19">
            <v>2</v>
          </cell>
          <cell r="J19">
            <v>1</v>
          </cell>
          <cell r="K19">
            <v>0</v>
          </cell>
          <cell r="L19">
            <v>3</v>
          </cell>
          <cell r="M19">
            <v>37</v>
          </cell>
          <cell r="N19">
            <v>0</v>
          </cell>
          <cell r="O19">
            <v>0</v>
          </cell>
          <cell r="Q19">
            <v>0</v>
          </cell>
          <cell r="R19">
            <v>3</v>
          </cell>
          <cell r="S19">
            <v>2</v>
          </cell>
          <cell r="T19">
            <v>2</v>
          </cell>
          <cell r="U19">
            <v>0</v>
          </cell>
          <cell r="V19">
            <v>0</v>
          </cell>
          <cell r="W19">
            <v>3</v>
          </cell>
          <cell r="X19">
            <v>0</v>
          </cell>
          <cell r="Y19">
            <v>0</v>
          </cell>
          <cell r="Z19">
            <v>7</v>
          </cell>
          <cell r="AA19">
            <v>29</v>
          </cell>
          <cell r="AB19">
            <v>0</v>
          </cell>
          <cell r="AC19">
            <v>0</v>
          </cell>
          <cell r="AD19">
            <v>23</v>
          </cell>
          <cell r="AE19">
            <v>23</v>
          </cell>
        </row>
        <row r="20">
          <cell r="C20">
            <v>0</v>
          </cell>
          <cell r="D20">
            <v>2</v>
          </cell>
          <cell r="E20">
            <v>1</v>
          </cell>
          <cell r="F20">
            <v>2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5</v>
          </cell>
          <cell r="M20">
            <v>33</v>
          </cell>
          <cell r="N20">
            <v>2</v>
          </cell>
          <cell r="O20">
            <v>0</v>
          </cell>
          <cell r="Q20">
            <v>1</v>
          </cell>
          <cell r="R20">
            <v>2</v>
          </cell>
          <cell r="S20">
            <v>4</v>
          </cell>
          <cell r="T20">
            <v>2</v>
          </cell>
          <cell r="U20">
            <v>2</v>
          </cell>
          <cell r="V20">
            <v>0</v>
          </cell>
          <cell r="W20">
            <v>2</v>
          </cell>
          <cell r="X20">
            <v>0</v>
          </cell>
          <cell r="Y20">
            <v>0</v>
          </cell>
          <cell r="Z20">
            <v>5</v>
          </cell>
          <cell r="AA20">
            <v>34</v>
          </cell>
          <cell r="AB20">
            <v>0</v>
          </cell>
          <cell r="AC20">
            <v>0</v>
          </cell>
          <cell r="AD20">
            <v>28</v>
          </cell>
          <cell r="AE20">
            <v>28</v>
          </cell>
        </row>
        <row r="21">
          <cell r="AG21">
            <v>21</v>
          </cell>
          <cell r="AH21">
            <v>20</v>
          </cell>
          <cell r="AJ21">
            <v>43</v>
          </cell>
          <cell r="AK21">
            <v>28</v>
          </cell>
          <cell r="AL21">
            <v>31</v>
          </cell>
          <cell r="AM21">
            <v>20</v>
          </cell>
        </row>
        <row r="22">
          <cell r="C22">
            <v>2</v>
          </cell>
          <cell r="D22">
            <v>8</v>
          </cell>
          <cell r="E22">
            <v>3</v>
          </cell>
          <cell r="F22">
            <v>8</v>
          </cell>
          <cell r="G22">
            <v>4</v>
          </cell>
          <cell r="H22">
            <v>1</v>
          </cell>
          <cell r="I22">
            <v>2</v>
          </cell>
          <cell r="J22">
            <v>0</v>
          </cell>
          <cell r="K22">
            <v>0</v>
          </cell>
          <cell r="L22">
            <v>18</v>
          </cell>
          <cell r="M22">
            <v>96</v>
          </cell>
          <cell r="N22">
            <v>0</v>
          </cell>
          <cell r="O22">
            <v>0</v>
          </cell>
          <cell r="Q22">
            <v>2</v>
          </cell>
          <cell r="R22">
            <v>12</v>
          </cell>
          <cell r="S22">
            <v>3</v>
          </cell>
          <cell r="T22">
            <v>7</v>
          </cell>
          <cell r="U22">
            <v>3</v>
          </cell>
          <cell r="V22">
            <v>2</v>
          </cell>
          <cell r="W22">
            <v>4</v>
          </cell>
          <cell r="X22">
            <v>1</v>
          </cell>
          <cell r="Y22">
            <v>0</v>
          </cell>
          <cell r="Z22">
            <v>11</v>
          </cell>
          <cell r="AA22">
            <v>85</v>
          </cell>
          <cell r="AB22">
            <v>0</v>
          </cell>
          <cell r="AC22">
            <v>0</v>
          </cell>
          <cell r="AD22">
            <v>99</v>
          </cell>
          <cell r="AE22">
            <v>99</v>
          </cell>
        </row>
        <row r="23">
          <cell r="C23">
            <v>0</v>
          </cell>
          <cell r="D23">
            <v>12</v>
          </cell>
          <cell r="E23">
            <v>9</v>
          </cell>
          <cell r="F23">
            <v>10</v>
          </cell>
          <cell r="G23">
            <v>2</v>
          </cell>
          <cell r="H23">
            <v>2</v>
          </cell>
          <cell r="I23">
            <v>5</v>
          </cell>
          <cell r="J23">
            <v>0</v>
          </cell>
          <cell r="K23">
            <v>0</v>
          </cell>
          <cell r="L23">
            <v>12</v>
          </cell>
          <cell r="M23">
            <v>103</v>
          </cell>
          <cell r="N23">
            <v>1</v>
          </cell>
          <cell r="O23">
            <v>0</v>
          </cell>
          <cell r="Q23">
            <v>1</v>
          </cell>
          <cell r="R23">
            <v>8</v>
          </cell>
          <cell r="S23">
            <v>4</v>
          </cell>
          <cell r="T23">
            <v>3</v>
          </cell>
          <cell r="U23">
            <v>4</v>
          </cell>
          <cell r="V23">
            <v>8</v>
          </cell>
          <cell r="W23">
            <v>3</v>
          </cell>
          <cell r="X23">
            <v>1</v>
          </cell>
          <cell r="Y23">
            <v>0</v>
          </cell>
          <cell r="Z23">
            <v>21</v>
          </cell>
          <cell r="AA23">
            <v>95</v>
          </cell>
          <cell r="AB23">
            <v>0</v>
          </cell>
          <cell r="AC23">
            <v>0</v>
          </cell>
          <cell r="AD23">
            <v>100</v>
          </cell>
          <cell r="AE23">
            <v>100</v>
          </cell>
        </row>
        <row r="24">
          <cell r="AG24">
            <v>4</v>
          </cell>
          <cell r="AH24">
            <v>2</v>
          </cell>
          <cell r="AJ24">
            <v>8</v>
          </cell>
          <cell r="AK24">
            <v>12</v>
          </cell>
          <cell r="AL24">
            <v>2</v>
          </cell>
          <cell r="AM24">
            <v>7</v>
          </cell>
        </row>
        <row r="25">
          <cell r="C25">
            <v>0</v>
          </cell>
          <cell r="D25">
            <v>6</v>
          </cell>
          <cell r="E25">
            <v>6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3</v>
          </cell>
          <cell r="M25">
            <v>18</v>
          </cell>
          <cell r="N25">
            <v>0</v>
          </cell>
          <cell r="O25">
            <v>0</v>
          </cell>
          <cell r="Q25">
            <v>0</v>
          </cell>
          <cell r="R25">
            <v>3</v>
          </cell>
          <cell r="S25">
            <v>1</v>
          </cell>
          <cell r="T25">
            <v>4</v>
          </cell>
          <cell r="U25">
            <v>1</v>
          </cell>
          <cell r="V25">
            <v>0</v>
          </cell>
          <cell r="W25">
            <v>2</v>
          </cell>
          <cell r="X25">
            <v>0</v>
          </cell>
          <cell r="Y25">
            <v>0</v>
          </cell>
          <cell r="Z25">
            <v>6</v>
          </cell>
          <cell r="AA25">
            <v>16</v>
          </cell>
          <cell r="AB25">
            <v>0</v>
          </cell>
          <cell r="AC25">
            <v>0</v>
          </cell>
          <cell r="AD25">
            <v>14</v>
          </cell>
          <cell r="AE25">
            <v>14</v>
          </cell>
        </row>
        <row r="26">
          <cell r="C26">
            <v>0</v>
          </cell>
          <cell r="D26">
            <v>7</v>
          </cell>
          <cell r="E26">
            <v>3</v>
          </cell>
          <cell r="F26">
            <v>2</v>
          </cell>
          <cell r="G26">
            <v>2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12</v>
          </cell>
          <cell r="N26">
            <v>0</v>
          </cell>
          <cell r="O26">
            <v>0</v>
          </cell>
          <cell r="Q26">
            <v>0</v>
          </cell>
          <cell r="R26">
            <v>1</v>
          </cell>
          <cell r="S26">
            <v>2</v>
          </cell>
          <cell r="T26">
            <v>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7</v>
          </cell>
          <cell r="AA26">
            <v>31</v>
          </cell>
          <cell r="AB26">
            <v>0</v>
          </cell>
          <cell r="AC26">
            <v>0</v>
          </cell>
          <cell r="AD26">
            <v>18</v>
          </cell>
          <cell r="AE26">
            <v>18</v>
          </cell>
        </row>
        <row r="27">
          <cell r="AG27">
            <v>6</v>
          </cell>
          <cell r="AH27">
            <v>4</v>
          </cell>
          <cell r="AJ27">
            <v>8</v>
          </cell>
          <cell r="AK27">
            <v>9</v>
          </cell>
          <cell r="AL27">
            <v>4</v>
          </cell>
          <cell r="AM27">
            <v>2</v>
          </cell>
        </row>
        <row r="28">
          <cell r="C28">
            <v>0</v>
          </cell>
          <cell r="D28">
            <v>1</v>
          </cell>
          <cell r="E28">
            <v>0</v>
          </cell>
          <cell r="F28">
            <v>3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11</v>
          </cell>
          <cell r="M28">
            <v>5</v>
          </cell>
          <cell r="N28">
            <v>0</v>
          </cell>
          <cell r="O28">
            <v>0</v>
          </cell>
          <cell r="Q28">
            <v>0</v>
          </cell>
          <cell r="R28">
            <v>1</v>
          </cell>
          <cell r="S28">
            <v>1</v>
          </cell>
          <cell r="T28">
            <v>2</v>
          </cell>
          <cell r="U28">
            <v>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3</v>
          </cell>
          <cell r="AA28">
            <v>7</v>
          </cell>
          <cell r="AB28">
            <v>0</v>
          </cell>
          <cell r="AC28">
            <v>0</v>
          </cell>
          <cell r="AD28">
            <v>12</v>
          </cell>
          <cell r="AE28">
            <v>12</v>
          </cell>
        </row>
        <row r="29">
          <cell r="C29">
            <v>1</v>
          </cell>
          <cell r="D29">
            <v>3</v>
          </cell>
          <cell r="E29">
            <v>1</v>
          </cell>
          <cell r="F29">
            <v>6</v>
          </cell>
          <cell r="G29">
            <v>2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2</v>
          </cell>
          <cell r="M29">
            <v>10</v>
          </cell>
          <cell r="N29">
            <v>0</v>
          </cell>
          <cell r="O29">
            <v>0</v>
          </cell>
          <cell r="Q29">
            <v>0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</v>
          </cell>
          <cell r="AA29">
            <v>10</v>
          </cell>
          <cell r="AB29">
            <v>0</v>
          </cell>
          <cell r="AC29">
            <v>0</v>
          </cell>
          <cell r="AD29">
            <v>21</v>
          </cell>
          <cell r="AE29">
            <v>21</v>
          </cell>
        </row>
        <row r="30">
          <cell r="AG30">
            <v>0</v>
          </cell>
          <cell r="AH30">
            <v>2</v>
          </cell>
          <cell r="AJ30">
            <v>2</v>
          </cell>
          <cell r="AK30">
            <v>2</v>
          </cell>
          <cell r="AL30">
            <v>2</v>
          </cell>
          <cell r="AM30">
            <v>2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2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</v>
          </cell>
          <cell r="AA31">
            <v>1</v>
          </cell>
          <cell r="AB31">
            <v>0</v>
          </cell>
          <cell r="AC31">
            <v>0</v>
          </cell>
          <cell r="AD31">
            <v>1</v>
          </cell>
          <cell r="AE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</v>
          </cell>
          <cell r="N32">
            <v>0</v>
          </cell>
          <cell r="O32">
            <v>0</v>
          </cell>
          <cell r="Q32">
            <v>0</v>
          </cell>
          <cell r="R32">
            <v>2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3</v>
          </cell>
          <cell r="AA32">
            <v>5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</row>
        <row r="33">
          <cell r="AG33">
            <v>3</v>
          </cell>
          <cell r="AH33">
            <v>2</v>
          </cell>
          <cell r="AJ33">
            <v>7</v>
          </cell>
          <cell r="AK33">
            <v>3</v>
          </cell>
          <cell r="AL33">
            <v>3</v>
          </cell>
          <cell r="AM33">
            <v>1</v>
          </cell>
        </row>
        <row r="34">
          <cell r="C34">
            <v>0</v>
          </cell>
          <cell r="D34">
            <v>1</v>
          </cell>
          <cell r="E34">
            <v>0</v>
          </cell>
          <cell r="F34">
            <v>2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0</v>
          </cell>
          <cell r="O34">
            <v>0</v>
          </cell>
          <cell r="Q34">
            <v>0</v>
          </cell>
          <cell r="R34">
            <v>2</v>
          </cell>
          <cell r="S34">
            <v>1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</v>
          </cell>
          <cell r="AA34">
            <v>10</v>
          </cell>
          <cell r="AB34">
            <v>0</v>
          </cell>
          <cell r="AC34">
            <v>0</v>
          </cell>
          <cell r="AD34">
            <v>10</v>
          </cell>
          <cell r="AE34">
            <v>10</v>
          </cell>
        </row>
        <row r="35">
          <cell r="C35">
            <v>0</v>
          </cell>
          <cell r="D35">
            <v>6</v>
          </cell>
          <cell r="E35">
            <v>0</v>
          </cell>
          <cell r="F35">
            <v>4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4</v>
          </cell>
          <cell r="N35">
            <v>1</v>
          </cell>
          <cell r="O35">
            <v>0</v>
          </cell>
          <cell r="Q35">
            <v>0</v>
          </cell>
          <cell r="R35">
            <v>4</v>
          </cell>
          <cell r="S35">
            <v>0</v>
          </cell>
          <cell r="T35">
            <v>1</v>
          </cell>
          <cell r="U35">
            <v>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</v>
          </cell>
          <cell r="AA35">
            <v>9</v>
          </cell>
          <cell r="AB35">
            <v>0</v>
          </cell>
          <cell r="AC35">
            <v>0</v>
          </cell>
          <cell r="AD35">
            <v>15</v>
          </cell>
          <cell r="AE35">
            <v>15</v>
          </cell>
        </row>
        <row r="36">
          <cell r="AG36">
            <v>1</v>
          </cell>
          <cell r="AH36">
            <v>1</v>
          </cell>
          <cell r="AJ36">
            <v>11</v>
          </cell>
          <cell r="AK36">
            <v>6</v>
          </cell>
          <cell r="AL36">
            <v>6</v>
          </cell>
          <cell r="AM36">
            <v>4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</v>
          </cell>
          <cell r="M37">
            <v>3</v>
          </cell>
          <cell r="N37">
            <v>0</v>
          </cell>
          <cell r="O37">
            <v>0</v>
          </cell>
          <cell r="Q37">
            <v>0</v>
          </cell>
          <cell r="R37">
            <v>3</v>
          </cell>
          <cell r="S37">
            <v>0</v>
          </cell>
          <cell r="T37">
            <v>5</v>
          </cell>
          <cell r="U37">
            <v>0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2</v>
          </cell>
          <cell r="AA37">
            <v>3</v>
          </cell>
          <cell r="AB37">
            <v>0</v>
          </cell>
          <cell r="AC37">
            <v>0</v>
          </cell>
          <cell r="AD37">
            <v>3</v>
          </cell>
          <cell r="AE37">
            <v>3</v>
          </cell>
        </row>
        <row r="38">
          <cell r="C38">
            <v>1</v>
          </cell>
          <cell r="D38">
            <v>2</v>
          </cell>
          <cell r="E38">
            <v>0</v>
          </cell>
          <cell r="F38">
            <v>5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2</v>
          </cell>
          <cell r="M38">
            <v>4</v>
          </cell>
          <cell r="N38">
            <v>0</v>
          </cell>
          <cell r="O38">
            <v>0</v>
          </cell>
          <cell r="Q38">
            <v>0</v>
          </cell>
          <cell r="R38">
            <v>1</v>
          </cell>
          <cell r="S38">
            <v>0</v>
          </cell>
          <cell r="T38">
            <v>4</v>
          </cell>
          <cell r="U38">
            <v>1</v>
          </cell>
          <cell r="V38">
            <v>1</v>
          </cell>
          <cell r="W38">
            <v>2</v>
          </cell>
          <cell r="X38">
            <v>0</v>
          </cell>
          <cell r="Y38">
            <v>0</v>
          </cell>
          <cell r="Z38">
            <v>7</v>
          </cell>
          <cell r="AA38">
            <v>6</v>
          </cell>
          <cell r="AB38">
            <v>0</v>
          </cell>
          <cell r="AC38">
            <v>0</v>
          </cell>
          <cell r="AD38">
            <v>6</v>
          </cell>
          <cell r="AE38">
            <v>6</v>
          </cell>
        </row>
        <row r="39">
          <cell r="AG39">
            <v>5</v>
          </cell>
          <cell r="AH39">
            <v>7</v>
          </cell>
          <cell r="AJ39">
            <v>7</v>
          </cell>
          <cell r="AK39">
            <v>5</v>
          </cell>
          <cell r="AL39">
            <v>11</v>
          </cell>
          <cell r="AM39">
            <v>7</v>
          </cell>
        </row>
        <row r="40">
          <cell r="C40">
            <v>0</v>
          </cell>
          <cell r="D40">
            <v>2</v>
          </cell>
          <cell r="E40">
            <v>1</v>
          </cell>
          <cell r="F40">
            <v>4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5</v>
          </cell>
          <cell r="M40">
            <v>16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  <cell r="Y40">
            <v>0</v>
          </cell>
          <cell r="Z40">
            <v>1</v>
          </cell>
          <cell r="AA40">
            <v>18</v>
          </cell>
          <cell r="AB40">
            <v>0</v>
          </cell>
          <cell r="AC40">
            <v>0</v>
          </cell>
          <cell r="AD40">
            <v>23</v>
          </cell>
          <cell r="AE40">
            <v>23</v>
          </cell>
        </row>
        <row r="41">
          <cell r="C41">
            <v>0</v>
          </cell>
          <cell r="D41">
            <v>1</v>
          </cell>
          <cell r="E41">
            <v>3</v>
          </cell>
          <cell r="F41">
            <v>2</v>
          </cell>
          <cell r="G41">
            <v>1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  <cell r="L41">
            <v>6</v>
          </cell>
          <cell r="M41">
            <v>21</v>
          </cell>
          <cell r="N41">
            <v>0</v>
          </cell>
          <cell r="O41">
            <v>0</v>
          </cell>
          <cell r="Q41">
            <v>0</v>
          </cell>
          <cell r="R41">
            <v>1</v>
          </cell>
          <cell r="S41">
            <v>2</v>
          </cell>
          <cell r="T41">
            <v>0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7</v>
          </cell>
          <cell r="AA41">
            <v>16</v>
          </cell>
          <cell r="AB41">
            <v>0</v>
          </cell>
          <cell r="AC41">
            <v>0</v>
          </cell>
          <cell r="AD41">
            <v>28</v>
          </cell>
          <cell r="AE41">
            <v>28</v>
          </cell>
        </row>
        <row r="42">
          <cell r="AG42">
            <v>2</v>
          </cell>
          <cell r="AH42">
            <v>1</v>
          </cell>
          <cell r="AJ42">
            <v>2</v>
          </cell>
          <cell r="AK42">
            <v>2</v>
          </cell>
          <cell r="AL42">
            <v>4</v>
          </cell>
          <cell r="AM42">
            <v>1</v>
          </cell>
        </row>
        <row r="43">
          <cell r="C43">
            <v>0</v>
          </cell>
          <cell r="D43">
            <v>3</v>
          </cell>
          <cell r="E43">
            <v>0</v>
          </cell>
          <cell r="F43">
            <v>1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5</v>
          </cell>
          <cell r="AB43">
            <v>0</v>
          </cell>
          <cell r="AC43">
            <v>0</v>
          </cell>
          <cell r="AD43">
            <v>3</v>
          </cell>
          <cell r="AE43">
            <v>3</v>
          </cell>
        </row>
        <row r="44">
          <cell r="C44">
            <v>0</v>
          </cell>
          <cell r="D44">
            <v>1</v>
          </cell>
          <cell r="E44">
            <v>0</v>
          </cell>
          <cell r="F44">
            <v>3</v>
          </cell>
          <cell r="G44">
            <v>0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3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5</v>
          </cell>
          <cell r="AB44">
            <v>0</v>
          </cell>
          <cell r="AC44">
            <v>0</v>
          </cell>
          <cell r="AD44">
            <v>4</v>
          </cell>
          <cell r="AE44">
            <v>4</v>
          </cell>
        </row>
        <row r="45">
          <cell r="AG45">
            <v>4</v>
          </cell>
          <cell r="AH45">
            <v>6</v>
          </cell>
          <cell r="AJ45">
            <v>3</v>
          </cell>
          <cell r="AK45">
            <v>2</v>
          </cell>
          <cell r="AL45">
            <v>2</v>
          </cell>
          <cell r="AM45">
            <v>2</v>
          </cell>
        </row>
        <row r="46">
          <cell r="C46">
            <v>0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3</v>
          </cell>
          <cell r="N46">
            <v>0</v>
          </cell>
          <cell r="O46">
            <v>0</v>
          </cell>
          <cell r="Q46">
            <v>0</v>
          </cell>
          <cell r="R46">
            <v>1</v>
          </cell>
          <cell r="S46">
            <v>1</v>
          </cell>
          <cell r="T46">
            <v>1</v>
          </cell>
          <cell r="U46">
            <v>2</v>
          </cell>
          <cell r="V46">
            <v>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3</v>
          </cell>
          <cell r="AB46">
            <v>0</v>
          </cell>
          <cell r="AC46">
            <v>0</v>
          </cell>
          <cell r="AD46">
            <v>33</v>
          </cell>
          <cell r="AE46">
            <v>33</v>
          </cell>
        </row>
        <row r="47">
          <cell r="C47">
            <v>0</v>
          </cell>
          <cell r="D47">
            <v>2</v>
          </cell>
          <cell r="E47">
            <v>1</v>
          </cell>
          <cell r="F47">
            <v>3</v>
          </cell>
          <cell r="G47">
            <v>0</v>
          </cell>
          <cell r="H47">
            <v>0</v>
          </cell>
          <cell r="I47">
            <v>1</v>
          </cell>
          <cell r="J47">
            <v>0</v>
          </cell>
          <cell r="K47">
            <v>0</v>
          </cell>
          <cell r="L47">
            <v>4</v>
          </cell>
          <cell r="M47">
            <v>2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3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</v>
          </cell>
          <cell r="AA47">
            <v>5</v>
          </cell>
          <cell r="AB47">
            <v>0</v>
          </cell>
          <cell r="AC47">
            <v>0</v>
          </cell>
          <cell r="AD47">
            <v>21</v>
          </cell>
          <cell r="AE47">
            <v>21</v>
          </cell>
        </row>
      </sheetData>
      <sheetData sheetId="4">
        <row r="9">
          <cell r="AG9">
            <v>19</v>
          </cell>
          <cell r="AH9">
            <v>16</v>
          </cell>
          <cell r="AJ9">
            <v>42</v>
          </cell>
          <cell r="AK9">
            <v>24</v>
          </cell>
          <cell r="AL9">
            <v>59</v>
          </cell>
          <cell r="AM9">
            <v>29</v>
          </cell>
        </row>
        <row r="10">
          <cell r="C10">
            <v>1</v>
          </cell>
          <cell r="D10">
            <v>30</v>
          </cell>
          <cell r="E10">
            <v>20</v>
          </cell>
          <cell r="F10">
            <v>12</v>
          </cell>
          <cell r="G10">
            <v>4</v>
          </cell>
          <cell r="H10">
            <v>1</v>
          </cell>
          <cell r="I10">
            <v>6</v>
          </cell>
          <cell r="J10">
            <v>0</v>
          </cell>
          <cell r="K10">
            <v>0</v>
          </cell>
          <cell r="L10">
            <v>28</v>
          </cell>
          <cell r="M10">
            <v>115</v>
          </cell>
          <cell r="N10">
            <v>1</v>
          </cell>
          <cell r="O10">
            <v>0</v>
          </cell>
          <cell r="Q10">
            <v>5</v>
          </cell>
          <cell r="R10">
            <v>23</v>
          </cell>
          <cell r="S10">
            <v>10</v>
          </cell>
          <cell r="T10">
            <v>6</v>
          </cell>
          <cell r="U10">
            <v>6</v>
          </cell>
          <cell r="V10">
            <v>3</v>
          </cell>
          <cell r="W10">
            <v>7</v>
          </cell>
          <cell r="X10">
            <v>1</v>
          </cell>
          <cell r="Y10">
            <v>0</v>
          </cell>
          <cell r="Z10">
            <v>22</v>
          </cell>
          <cell r="AA10">
            <v>123</v>
          </cell>
          <cell r="AB10">
            <v>0</v>
          </cell>
          <cell r="AC10">
            <v>0</v>
          </cell>
          <cell r="AD10">
            <v>156</v>
          </cell>
          <cell r="AE10">
            <v>156</v>
          </cell>
        </row>
        <row r="11">
          <cell r="C11">
            <v>0</v>
          </cell>
          <cell r="D11">
            <v>24</v>
          </cell>
          <cell r="E11">
            <v>13</v>
          </cell>
          <cell r="F11">
            <v>5</v>
          </cell>
          <cell r="G11">
            <v>7</v>
          </cell>
          <cell r="H11">
            <v>2</v>
          </cell>
          <cell r="I11">
            <v>8</v>
          </cell>
          <cell r="J11">
            <v>0</v>
          </cell>
          <cell r="K11">
            <v>0</v>
          </cell>
          <cell r="L11">
            <v>24</v>
          </cell>
          <cell r="M11">
            <v>153</v>
          </cell>
          <cell r="N11">
            <v>1</v>
          </cell>
          <cell r="O11">
            <v>0</v>
          </cell>
          <cell r="Q11">
            <v>4</v>
          </cell>
          <cell r="R11">
            <v>34</v>
          </cell>
          <cell r="S11">
            <v>10</v>
          </cell>
          <cell r="T11">
            <v>9</v>
          </cell>
          <cell r="U11">
            <v>12</v>
          </cell>
          <cell r="V11">
            <v>1</v>
          </cell>
          <cell r="W11">
            <v>6</v>
          </cell>
          <cell r="X11">
            <v>2</v>
          </cell>
          <cell r="Y11">
            <v>0</v>
          </cell>
          <cell r="Z11">
            <v>21</v>
          </cell>
          <cell r="AA11">
            <v>147</v>
          </cell>
          <cell r="AB11">
            <v>0</v>
          </cell>
          <cell r="AC11">
            <v>0</v>
          </cell>
          <cell r="AD11">
            <v>205</v>
          </cell>
          <cell r="AE11">
            <v>205</v>
          </cell>
        </row>
        <row r="12">
          <cell r="AG12">
            <v>6</v>
          </cell>
          <cell r="AH12">
            <v>4</v>
          </cell>
          <cell r="AJ12">
            <v>2</v>
          </cell>
          <cell r="AK12">
            <v>7</v>
          </cell>
          <cell r="AL12">
            <v>4</v>
          </cell>
          <cell r="AM12">
            <v>1</v>
          </cell>
        </row>
        <row r="13">
          <cell r="C13">
            <v>0</v>
          </cell>
          <cell r="D13">
            <v>2</v>
          </cell>
          <cell r="E13">
            <v>1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4</v>
          </cell>
          <cell r="M13">
            <v>15</v>
          </cell>
          <cell r="N13">
            <v>0</v>
          </cell>
          <cell r="O13">
            <v>0</v>
          </cell>
          <cell r="Q13">
            <v>1</v>
          </cell>
          <cell r="R13">
            <v>4</v>
          </cell>
          <cell r="S13">
            <v>1</v>
          </cell>
          <cell r="T13">
            <v>2</v>
          </cell>
          <cell r="U13">
            <v>0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5</v>
          </cell>
          <cell r="AB13">
            <v>0</v>
          </cell>
          <cell r="AC13">
            <v>0</v>
          </cell>
          <cell r="AD13">
            <v>7</v>
          </cell>
          <cell r="AE13">
            <v>7</v>
          </cell>
        </row>
        <row r="14">
          <cell r="C14">
            <v>1</v>
          </cell>
          <cell r="D14">
            <v>5</v>
          </cell>
          <cell r="E14">
            <v>1</v>
          </cell>
          <cell r="F14">
            <v>1</v>
          </cell>
          <cell r="G14">
            <v>1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22</v>
          </cell>
          <cell r="N14">
            <v>0</v>
          </cell>
          <cell r="O14">
            <v>0</v>
          </cell>
          <cell r="Q14">
            <v>1</v>
          </cell>
          <cell r="R14">
            <v>5</v>
          </cell>
          <cell r="S14">
            <v>1</v>
          </cell>
          <cell r="T14">
            <v>2</v>
          </cell>
          <cell r="U14">
            <v>1</v>
          </cell>
          <cell r="V14">
            <v>1</v>
          </cell>
          <cell r="W14">
            <v>1</v>
          </cell>
          <cell r="X14">
            <v>0</v>
          </cell>
          <cell r="Y14">
            <v>0</v>
          </cell>
          <cell r="Z14">
            <v>2</v>
          </cell>
          <cell r="AA14">
            <v>8</v>
          </cell>
          <cell r="AB14">
            <v>0</v>
          </cell>
          <cell r="AC14">
            <v>0</v>
          </cell>
          <cell r="AD14">
            <v>13</v>
          </cell>
          <cell r="AE14">
            <v>13</v>
          </cell>
        </row>
        <row r="15">
          <cell r="AG15">
            <v>3</v>
          </cell>
          <cell r="AH15">
            <v>4</v>
          </cell>
          <cell r="AJ15">
            <v>16</v>
          </cell>
          <cell r="AK15">
            <v>5</v>
          </cell>
          <cell r="AL15">
            <v>8</v>
          </cell>
          <cell r="AM15">
            <v>5</v>
          </cell>
        </row>
        <row r="16">
          <cell r="C16">
            <v>1</v>
          </cell>
          <cell r="D16">
            <v>6</v>
          </cell>
          <cell r="E16">
            <v>2</v>
          </cell>
          <cell r="F16">
            <v>4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</v>
          </cell>
          <cell r="M16">
            <v>10</v>
          </cell>
          <cell r="N16">
            <v>1</v>
          </cell>
          <cell r="O16">
            <v>0</v>
          </cell>
          <cell r="Q16">
            <v>3</v>
          </cell>
          <cell r="R16">
            <v>3</v>
          </cell>
          <cell r="S16">
            <v>1</v>
          </cell>
          <cell r="T16">
            <v>2</v>
          </cell>
          <cell r="U16">
            <v>0</v>
          </cell>
          <cell r="V16">
            <v>1</v>
          </cell>
          <cell r="W16">
            <v>1</v>
          </cell>
          <cell r="X16">
            <v>0</v>
          </cell>
          <cell r="Y16">
            <v>0</v>
          </cell>
          <cell r="Z16">
            <v>7</v>
          </cell>
          <cell r="AA16">
            <v>16</v>
          </cell>
          <cell r="AB16">
            <v>0</v>
          </cell>
          <cell r="AC16">
            <v>0</v>
          </cell>
          <cell r="AD16">
            <v>32</v>
          </cell>
          <cell r="AE16">
            <v>32</v>
          </cell>
        </row>
        <row r="17">
          <cell r="C17">
            <v>0</v>
          </cell>
          <cell r="D17">
            <v>4</v>
          </cell>
          <cell r="E17">
            <v>2</v>
          </cell>
          <cell r="F17">
            <v>3</v>
          </cell>
          <cell r="G17">
            <v>4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6</v>
          </cell>
          <cell r="M17">
            <v>22</v>
          </cell>
          <cell r="N17">
            <v>0</v>
          </cell>
          <cell r="O17">
            <v>0</v>
          </cell>
          <cell r="Q17">
            <v>4</v>
          </cell>
          <cell r="R17">
            <v>6</v>
          </cell>
          <cell r="S17">
            <v>1</v>
          </cell>
          <cell r="T17">
            <v>4</v>
          </cell>
          <cell r="U17">
            <v>0</v>
          </cell>
          <cell r="V17">
            <v>1</v>
          </cell>
          <cell r="W17">
            <v>5</v>
          </cell>
          <cell r="X17">
            <v>0</v>
          </cell>
          <cell r="Y17">
            <v>0</v>
          </cell>
          <cell r="Z17">
            <v>13</v>
          </cell>
          <cell r="AA17">
            <v>26</v>
          </cell>
          <cell r="AB17">
            <v>0</v>
          </cell>
          <cell r="AC17">
            <v>0</v>
          </cell>
          <cell r="AD17">
            <v>30</v>
          </cell>
          <cell r="AE17">
            <v>30</v>
          </cell>
        </row>
        <row r="18">
          <cell r="AG18">
            <v>8</v>
          </cell>
          <cell r="AH18">
            <v>11</v>
          </cell>
          <cell r="AJ18">
            <v>8</v>
          </cell>
          <cell r="AK18">
            <v>7</v>
          </cell>
          <cell r="AL18">
            <v>15</v>
          </cell>
          <cell r="AM18">
            <v>2</v>
          </cell>
        </row>
        <row r="19">
          <cell r="C19">
            <v>1</v>
          </cell>
          <cell r="D19">
            <v>6</v>
          </cell>
          <cell r="E19">
            <v>0</v>
          </cell>
          <cell r="F19">
            <v>6</v>
          </cell>
          <cell r="G19">
            <v>1</v>
          </cell>
          <cell r="H19">
            <v>1</v>
          </cell>
          <cell r="I19">
            <v>1</v>
          </cell>
          <cell r="J19">
            <v>0</v>
          </cell>
          <cell r="K19">
            <v>0</v>
          </cell>
          <cell r="L19">
            <v>9</v>
          </cell>
          <cell r="M19">
            <v>48</v>
          </cell>
          <cell r="N19">
            <v>0</v>
          </cell>
          <cell r="O19">
            <v>14</v>
          </cell>
          <cell r="Q19">
            <v>3</v>
          </cell>
          <cell r="R19">
            <v>3</v>
          </cell>
          <cell r="S19">
            <v>0</v>
          </cell>
          <cell r="T19">
            <v>5</v>
          </cell>
          <cell r="U19">
            <v>0</v>
          </cell>
          <cell r="V19">
            <v>2</v>
          </cell>
          <cell r="W19">
            <v>2</v>
          </cell>
          <cell r="X19">
            <v>0</v>
          </cell>
          <cell r="Y19">
            <v>0</v>
          </cell>
          <cell r="Z19">
            <v>6</v>
          </cell>
          <cell r="AA19">
            <v>38</v>
          </cell>
          <cell r="AB19">
            <v>0</v>
          </cell>
          <cell r="AC19">
            <v>14</v>
          </cell>
          <cell r="AD19">
            <v>34</v>
          </cell>
          <cell r="AE19">
            <v>34</v>
          </cell>
        </row>
        <row r="20">
          <cell r="C20">
            <v>0</v>
          </cell>
          <cell r="D20">
            <v>5</v>
          </cell>
          <cell r="E20">
            <v>2</v>
          </cell>
          <cell r="F20">
            <v>5</v>
          </cell>
          <cell r="G20">
            <v>1</v>
          </cell>
          <cell r="H20">
            <v>0</v>
          </cell>
          <cell r="I20">
            <v>3</v>
          </cell>
          <cell r="J20">
            <v>1</v>
          </cell>
          <cell r="K20">
            <v>0</v>
          </cell>
          <cell r="L20">
            <v>11</v>
          </cell>
          <cell r="M20">
            <v>51</v>
          </cell>
          <cell r="N20">
            <v>0</v>
          </cell>
          <cell r="O20">
            <v>15</v>
          </cell>
          <cell r="Q20">
            <v>1</v>
          </cell>
          <cell r="R20">
            <v>5</v>
          </cell>
          <cell r="S20">
            <v>4</v>
          </cell>
          <cell r="T20">
            <v>4</v>
          </cell>
          <cell r="U20">
            <v>6</v>
          </cell>
          <cell r="V20">
            <v>1</v>
          </cell>
          <cell r="W20">
            <v>1</v>
          </cell>
          <cell r="X20">
            <v>0</v>
          </cell>
          <cell r="Y20">
            <v>0</v>
          </cell>
          <cell r="Z20">
            <v>3</v>
          </cell>
          <cell r="AA20">
            <v>44</v>
          </cell>
          <cell r="AB20">
            <v>0</v>
          </cell>
          <cell r="AC20">
            <v>15</v>
          </cell>
          <cell r="AD20">
            <v>32</v>
          </cell>
          <cell r="AE20">
            <v>32</v>
          </cell>
        </row>
        <row r="21">
          <cell r="AG21">
            <v>11</v>
          </cell>
          <cell r="AH21">
            <v>11</v>
          </cell>
          <cell r="AJ21">
            <v>25</v>
          </cell>
          <cell r="AK21">
            <v>21</v>
          </cell>
          <cell r="AL21">
            <v>55</v>
          </cell>
          <cell r="AM21">
            <v>22</v>
          </cell>
        </row>
        <row r="22">
          <cell r="C22">
            <v>1</v>
          </cell>
          <cell r="D22">
            <v>18</v>
          </cell>
          <cell r="E22">
            <v>5</v>
          </cell>
          <cell r="F22">
            <v>10</v>
          </cell>
          <cell r="G22">
            <v>7</v>
          </cell>
          <cell r="H22">
            <v>2</v>
          </cell>
          <cell r="I22">
            <v>2</v>
          </cell>
          <cell r="J22">
            <v>1</v>
          </cell>
          <cell r="K22">
            <v>0</v>
          </cell>
          <cell r="L22">
            <v>15</v>
          </cell>
          <cell r="M22">
            <v>117</v>
          </cell>
          <cell r="N22">
            <v>0</v>
          </cell>
          <cell r="O22">
            <v>0</v>
          </cell>
          <cell r="Q22">
            <v>3</v>
          </cell>
          <cell r="R22">
            <v>12</v>
          </cell>
          <cell r="S22">
            <v>3</v>
          </cell>
          <cell r="T22">
            <v>10</v>
          </cell>
          <cell r="U22">
            <v>4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20</v>
          </cell>
          <cell r="AA22">
            <v>92</v>
          </cell>
          <cell r="AB22">
            <v>0</v>
          </cell>
          <cell r="AC22">
            <v>0</v>
          </cell>
          <cell r="AD22">
            <v>104</v>
          </cell>
          <cell r="AE22">
            <v>104</v>
          </cell>
        </row>
        <row r="23">
          <cell r="C23">
            <v>0</v>
          </cell>
          <cell r="D23">
            <v>17</v>
          </cell>
          <cell r="E23">
            <v>6</v>
          </cell>
          <cell r="F23">
            <v>5</v>
          </cell>
          <cell r="G23">
            <v>10</v>
          </cell>
          <cell r="H23">
            <v>0</v>
          </cell>
          <cell r="I23">
            <v>10</v>
          </cell>
          <cell r="J23">
            <v>0</v>
          </cell>
          <cell r="K23">
            <v>0</v>
          </cell>
          <cell r="L23">
            <v>19</v>
          </cell>
          <cell r="M23">
            <v>133</v>
          </cell>
          <cell r="N23">
            <v>3</v>
          </cell>
          <cell r="O23">
            <v>0</v>
          </cell>
          <cell r="Q23">
            <v>6</v>
          </cell>
          <cell r="R23">
            <v>12</v>
          </cell>
          <cell r="S23">
            <v>15</v>
          </cell>
          <cell r="T23">
            <v>13</v>
          </cell>
          <cell r="U23">
            <v>5</v>
          </cell>
          <cell r="V23">
            <v>2</v>
          </cell>
          <cell r="W23">
            <v>7</v>
          </cell>
          <cell r="X23">
            <v>2</v>
          </cell>
          <cell r="Y23">
            <v>0</v>
          </cell>
          <cell r="Z23">
            <v>21</v>
          </cell>
          <cell r="AA23">
            <v>126</v>
          </cell>
          <cell r="AB23">
            <v>0</v>
          </cell>
          <cell r="AC23">
            <v>0</v>
          </cell>
          <cell r="AD23">
            <v>118</v>
          </cell>
          <cell r="AE23">
            <v>118</v>
          </cell>
        </row>
        <row r="24">
          <cell r="AG24">
            <v>4</v>
          </cell>
          <cell r="AH24">
            <v>1</v>
          </cell>
          <cell r="AJ24">
            <v>12</v>
          </cell>
          <cell r="AK24">
            <v>10</v>
          </cell>
          <cell r="AL24">
            <v>8</v>
          </cell>
          <cell r="AM24">
            <v>2</v>
          </cell>
        </row>
        <row r="25">
          <cell r="C25">
            <v>0</v>
          </cell>
          <cell r="D25">
            <v>5</v>
          </cell>
          <cell r="E25">
            <v>3</v>
          </cell>
          <cell r="F25">
            <v>2</v>
          </cell>
          <cell r="G25">
            <v>0</v>
          </cell>
          <cell r="H25">
            <v>2</v>
          </cell>
          <cell r="I25">
            <v>0</v>
          </cell>
          <cell r="J25">
            <v>1</v>
          </cell>
          <cell r="K25">
            <v>0</v>
          </cell>
          <cell r="L25">
            <v>3</v>
          </cell>
          <cell r="M25">
            <v>21</v>
          </cell>
          <cell r="N25">
            <v>0</v>
          </cell>
          <cell r="O25">
            <v>0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20</v>
          </cell>
          <cell r="AB25">
            <v>0</v>
          </cell>
          <cell r="AC25">
            <v>0</v>
          </cell>
          <cell r="AD25">
            <v>17</v>
          </cell>
          <cell r="AE25">
            <v>17</v>
          </cell>
        </row>
        <row r="26">
          <cell r="C26">
            <v>0</v>
          </cell>
          <cell r="D26">
            <v>4</v>
          </cell>
          <cell r="E26">
            <v>3</v>
          </cell>
          <cell r="F26">
            <v>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</v>
          </cell>
          <cell r="M26">
            <v>24</v>
          </cell>
          <cell r="N26">
            <v>0</v>
          </cell>
          <cell r="O26">
            <v>0</v>
          </cell>
          <cell r="Q26">
            <v>0</v>
          </cell>
          <cell r="R26">
            <v>8</v>
          </cell>
          <cell r="S26">
            <v>6</v>
          </cell>
          <cell r="T26">
            <v>3</v>
          </cell>
          <cell r="U26">
            <v>2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4</v>
          </cell>
          <cell r="AA26">
            <v>33</v>
          </cell>
          <cell r="AB26">
            <v>0</v>
          </cell>
          <cell r="AC26">
            <v>0</v>
          </cell>
          <cell r="AD26">
            <v>14</v>
          </cell>
          <cell r="AE26">
            <v>14</v>
          </cell>
        </row>
        <row r="27">
          <cell r="AG27">
            <v>2</v>
          </cell>
          <cell r="AH27">
            <v>3</v>
          </cell>
          <cell r="AJ27">
            <v>9</v>
          </cell>
          <cell r="AK27">
            <v>10</v>
          </cell>
          <cell r="AL27">
            <v>8</v>
          </cell>
          <cell r="AM27">
            <v>3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</v>
          </cell>
          <cell r="M28">
            <v>5</v>
          </cell>
          <cell r="N28">
            <v>0</v>
          </cell>
          <cell r="O28">
            <v>0</v>
          </cell>
          <cell r="Q28">
            <v>0</v>
          </cell>
          <cell r="R28">
            <v>3</v>
          </cell>
          <cell r="S28">
            <v>2</v>
          </cell>
          <cell r="T28">
            <v>3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1</v>
          </cell>
          <cell r="AA28">
            <v>11</v>
          </cell>
          <cell r="AB28">
            <v>0</v>
          </cell>
          <cell r="AC28">
            <v>0</v>
          </cell>
          <cell r="AD28">
            <v>5</v>
          </cell>
          <cell r="AE28">
            <v>5</v>
          </cell>
        </row>
        <row r="29">
          <cell r="C29">
            <v>0</v>
          </cell>
          <cell r="D29">
            <v>3</v>
          </cell>
          <cell r="E29">
            <v>4</v>
          </cell>
          <cell r="F29">
            <v>2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</v>
          </cell>
          <cell r="M29">
            <v>5</v>
          </cell>
          <cell r="N29">
            <v>0</v>
          </cell>
          <cell r="O29">
            <v>0</v>
          </cell>
          <cell r="Q29">
            <v>0</v>
          </cell>
          <cell r="R29">
            <v>3</v>
          </cell>
          <cell r="S29">
            <v>1</v>
          </cell>
          <cell r="T29">
            <v>6</v>
          </cell>
          <cell r="U29">
            <v>2</v>
          </cell>
          <cell r="V29">
            <v>1</v>
          </cell>
          <cell r="W29">
            <v>1</v>
          </cell>
          <cell r="X29">
            <v>0</v>
          </cell>
          <cell r="Y29">
            <v>0</v>
          </cell>
          <cell r="Z29">
            <v>4</v>
          </cell>
          <cell r="AA29">
            <v>8</v>
          </cell>
          <cell r="AB29">
            <v>0</v>
          </cell>
          <cell r="AC29">
            <v>0</v>
          </cell>
          <cell r="AD29">
            <v>12</v>
          </cell>
          <cell r="AE29">
            <v>12</v>
          </cell>
        </row>
        <row r="30">
          <cell r="AG30">
            <v>0</v>
          </cell>
          <cell r="AH30">
            <v>2</v>
          </cell>
          <cell r="AJ30">
            <v>0</v>
          </cell>
          <cell r="AK30">
            <v>0</v>
          </cell>
          <cell r="AL30">
            <v>2</v>
          </cell>
          <cell r="AM30">
            <v>2</v>
          </cell>
        </row>
        <row r="31">
          <cell r="C31">
            <v>0</v>
          </cell>
          <cell r="D31">
            <v>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</v>
          </cell>
          <cell r="M31">
            <v>4</v>
          </cell>
          <cell r="N31">
            <v>0</v>
          </cell>
          <cell r="O31">
            <v>0</v>
          </cell>
          <cell r="Q31">
            <v>0</v>
          </cell>
          <cell r="R31">
            <v>3</v>
          </cell>
          <cell r="S31">
            <v>0</v>
          </cell>
          <cell r="T31">
            <v>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7</v>
          </cell>
          <cell r="AB31">
            <v>0</v>
          </cell>
          <cell r="AC31">
            <v>0</v>
          </cell>
          <cell r="AD31">
            <v>1</v>
          </cell>
          <cell r="AE31">
            <v>1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</v>
          </cell>
          <cell r="N32">
            <v>0</v>
          </cell>
          <cell r="O32">
            <v>0</v>
          </cell>
          <cell r="Q32">
            <v>0</v>
          </cell>
          <cell r="R32">
            <v>2</v>
          </cell>
          <cell r="S32">
            <v>1</v>
          </cell>
          <cell r="T32">
            <v>5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8</v>
          </cell>
          <cell r="AB32">
            <v>0</v>
          </cell>
          <cell r="AC32">
            <v>0</v>
          </cell>
          <cell r="AD32">
            <v>2</v>
          </cell>
          <cell r="AE32">
            <v>2</v>
          </cell>
        </row>
        <row r="33">
          <cell r="AG33">
            <v>4</v>
          </cell>
          <cell r="AH33">
            <v>2</v>
          </cell>
          <cell r="AJ33">
            <v>6</v>
          </cell>
          <cell r="AK33">
            <v>4</v>
          </cell>
          <cell r="AL33">
            <v>6</v>
          </cell>
          <cell r="AM33">
            <v>0</v>
          </cell>
        </row>
        <row r="34">
          <cell r="C34">
            <v>0</v>
          </cell>
          <cell r="D34">
            <v>4</v>
          </cell>
          <cell r="E34">
            <v>2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14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1</v>
          </cell>
          <cell r="T34">
            <v>4</v>
          </cell>
          <cell r="U34">
            <v>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</v>
          </cell>
          <cell r="AA34">
            <v>10</v>
          </cell>
          <cell r="AB34">
            <v>0</v>
          </cell>
          <cell r="AC34">
            <v>0</v>
          </cell>
          <cell r="AD34">
            <v>14</v>
          </cell>
          <cell r="AE34">
            <v>14</v>
          </cell>
        </row>
        <row r="35">
          <cell r="C35">
            <v>0</v>
          </cell>
          <cell r="D35">
            <v>8</v>
          </cell>
          <cell r="E35">
            <v>1</v>
          </cell>
          <cell r="F35">
            <v>1</v>
          </cell>
          <cell r="G35">
            <v>0</v>
          </cell>
          <cell r="H35">
            <v>0</v>
          </cell>
          <cell r="I35">
            <v>3</v>
          </cell>
          <cell r="J35">
            <v>0</v>
          </cell>
          <cell r="K35">
            <v>0</v>
          </cell>
          <cell r="L35">
            <v>4</v>
          </cell>
          <cell r="M35">
            <v>16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2</v>
          </cell>
          <cell r="U35">
            <v>1</v>
          </cell>
          <cell r="V35">
            <v>0</v>
          </cell>
          <cell r="W35">
            <v>2</v>
          </cell>
          <cell r="X35">
            <v>0</v>
          </cell>
          <cell r="Y35">
            <v>0</v>
          </cell>
          <cell r="Z35">
            <v>1</v>
          </cell>
          <cell r="AA35">
            <v>16</v>
          </cell>
          <cell r="AB35">
            <v>0</v>
          </cell>
          <cell r="AC35">
            <v>0</v>
          </cell>
          <cell r="AD35">
            <v>11</v>
          </cell>
          <cell r="AE35">
            <v>11</v>
          </cell>
        </row>
        <row r="36">
          <cell r="AG36">
            <v>3</v>
          </cell>
          <cell r="AH36">
            <v>0</v>
          </cell>
          <cell r="AJ36">
            <v>7</v>
          </cell>
          <cell r="AK36">
            <v>2</v>
          </cell>
          <cell r="AL36">
            <v>4</v>
          </cell>
          <cell r="AM36">
            <v>3</v>
          </cell>
        </row>
        <row r="37">
          <cell r="C37">
            <v>0</v>
          </cell>
          <cell r="D37">
            <v>1</v>
          </cell>
          <cell r="E37">
            <v>1</v>
          </cell>
          <cell r="F37">
            <v>2</v>
          </cell>
          <cell r="G37">
            <v>1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4</v>
          </cell>
          <cell r="M37">
            <v>4</v>
          </cell>
          <cell r="N37">
            <v>0</v>
          </cell>
          <cell r="O37">
            <v>0</v>
          </cell>
          <cell r="Q37">
            <v>0</v>
          </cell>
          <cell r="R37">
            <v>1</v>
          </cell>
          <cell r="S37">
            <v>0</v>
          </cell>
          <cell r="T37">
            <v>3</v>
          </cell>
          <cell r="U37">
            <v>0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5</v>
          </cell>
          <cell r="AA37">
            <v>9</v>
          </cell>
          <cell r="AB37">
            <v>0</v>
          </cell>
          <cell r="AC37">
            <v>0</v>
          </cell>
          <cell r="AD37">
            <v>2</v>
          </cell>
          <cell r="AE37">
            <v>2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11</v>
          </cell>
          <cell r="N38">
            <v>0</v>
          </cell>
          <cell r="O38">
            <v>0</v>
          </cell>
          <cell r="Q38">
            <v>0</v>
          </cell>
          <cell r="R38">
            <v>4</v>
          </cell>
          <cell r="S38">
            <v>1</v>
          </cell>
          <cell r="T38">
            <v>5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9</v>
          </cell>
          <cell r="AA38">
            <v>11</v>
          </cell>
          <cell r="AB38">
            <v>0</v>
          </cell>
          <cell r="AC38">
            <v>0</v>
          </cell>
          <cell r="AD38">
            <v>3</v>
          </cell>
          <cell r="AE38">
            <v>3</v>
          </cell>
        </row>
        <row r="39">
          <cell r="AG39">
            <v>6</v>
          </cell>
          <cell r="AH39">
            <v>12</v>
          </cell>
          <cell r="AJ39">
            <v>4</v>
          </cell>
          <cell r="AK39">
            <v>3</v>
          </cell>
          <cell r="AL39">
            <v>14</v>
          </cell>
          <cell r="AM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5</v>
          </cell>
          <cell r="G40">
            <v>2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6</v>
          </cell>
          <cell r="M40">
            <v>11</v>
          </cell>
          <cell r="N40">
            <v>0</v>
          </cell>
          <cell r="O40">
            <v>0</v>
          </cell>
          <cell r="Q40">
            <v>0</v>
          </cell>
          <cell r="R40">
            <v>7</v>
          </cell>
          <cell r="S40">
            <v>1</v>
          </cell>
          <cell r="T40">
            <v>1</v>
          </cell>
          <cell r="U40">
            <v>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4</v>
          </cell>
          <cell r="AA40">
            <v>25</v>
          </cell>
          <cell r="AB40">
            <v>0</v>
          </cell>
          <cell r="AC40">
            <v>0</v>
          </cell>
          <cell r="AD40">
            <v>26</v>
          </cell>
          <cell r="AE40">
            <v>26</v>
          </cell>
        </row>
        <row r="41">
          <cell r="C41">
            <v>0</v>
          </cell>
          <cell r="D41">
            <v>3</v>
          </cell>
          <cell r="E41">
            <v>1</v>
          </cell>
          <cell r="F41">
            <v>6</v>
          </cell>
          <cell r="G41">
            <v>4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8</v>
          </cell>
          <cell r="M41">
            <v>14</v>
          </cell>
          <cell r="N41">
            <v>0</v>
          </cell>
          <cell r="O41">
            <v>0</v>
          </cell>
          <cell r="Q41">
            <v>1</v>
          </cell>
          <cell r="R41">
            <v>4</v>
          </cell>
          <cell r="S41">
            <v>1</v>
          </cell>
          <cell r="T41">
            <v>0</v>
          </cell>
          <cell r="U41">
            <v>3</v>
          </cell>
          <cell r="V41">
            <v>0</v>
          </cell>
          <cell r="W41">
            <v>2</v>
          </cell>
          <cell r="X41">
            <v>0</v>
          </cell>
          <cell r="Y41">
            <v>0</v>
          </cell>
          <cell r="Z41">
            <v>3</v>
          </cell>
          <cell r="AA41">
            <v>17</v>
          </cell>
          <cell r="AB41">
            <v>0</v>
          </cell>
          <cell r="AC41">
            <v>0</v>
          </cell>
          <cell r="AD41">
            <v>30</v>
          </cell>
          <cell r="AE41">
            <v>30</v>
          </cell>
        </row>
        <row r="42">
          <cell r="AG42">
            <v>1</v>
          </cell>
          <cell r="AH42">
            <v>2</v>
          </cell>
          <cell r="AJ42">
            <v>3</v>
          </cell>
          <cell r="AK42">
            <v>3</v>
          </cell>
          <cell r="AL42">
            <v>5</v>
          </cell>
          <cell r="AM42">
            <v>0</v>
          </cell>
        </row>
        <row r="43">
          <cell r="C43">
            <v>0</v>
          </cell>
          <cell r="D43">
            <v>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5</v>
          </cell>
          <cell r="N43">
            <v>0</v>
          </cell>
          <cell r="O43">
            <v>0</v>
          </cell>
          <cell r="Q43">
            <v>0</v>
          </cell>
          <cell r="R43">
            <v>4</v>
          </cell>
          <cell r="S43">
            <v>3</v>
          </cell>
          <cell r="T43">
            <v>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>
            <v>9</v>
          </cell>
          <cell r="AB43">
            <v>0</v>
          </cell>
          <cell r="AC43">
            <v>0</v>
          </cell>
          <cell r="AD43">
            <v>2</v>
          </cell>
          <cell r="AE43">
            <v>2</v>
          </cell>
        </row>
        <row r="44">
          <cell r="C44">
            <v>0</v>
          </cell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8</v>
          </cell>
          <cell r="N44">
            <v>0</v>
          </cell>
          <cell r="O44">
            <v>0</v>
          </cell>
          <cell r="Q44">
            <v>0</v>
          </cell>
          <cell r="R44">
            <v>3</v>
          </cell>
          <cell r="S44">
            <v>1</v>
          </cell>
          <cell r="T44">
            <v>3</v>
          </cell>
          <cell r="U44">
            <v>1</v>
          </cell>
          <cell r="V44">
            <v>1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>
            <v>9</v>
          </cell>
          <cell r="AB44">
            <v>0</v>
          </cell>
          <cell r="AC44">
            <v>0</v>
          </cell>
          <cell r="AD44">
            <v>3</v>
          </cell>
          <cell r="AE44">
            <v>3</v>
          </cell>
        </row>
        <row r="45">
          <cell r="AG45">
            <v>2</v>
          </cell>
          <cell r="AH45">
            <v>5</v>
          </cell>
          <cell r="AJ45">
            <v>5</v>
          </cell>
          <cell r="AK45">
            <v>0</v>
          </cell>
          <cell r="AL45">
            <v>2</v>
          </cell>
          <cell r="AM45">
            <v>0</v>
          </cell>
        </row>
        <row r="46">
          <cell r="C46">
            <v>0</v>
          </cell>
          <cell r="D46">
            <v>2</v>
          </cell>
          <cell r="E46">
            <v>1</v>
          </cell>
          <cell r="F46">
            <v>2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5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</v>
          </cell>
          <cell r="AA46">
            <v>4</v>
          </cell>
          <cell r="AB46">
            <v>0</v>
          </cell>
          <cell r="AC46">
            <v>0</v>
          </cell>
          <cell r="AD46">
            <v>3</v>
          </cell>
          <cell r="AE46">
            <v>3</v>
          </cell>
        </row>
        <row r="47">
          <cell r="C47">
            <v>0</v>
          </cell>
          <cell r="D47">
            <v>3</v>
          </cell>
          <cell r="E47">
            <v>1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5</v>
          </cell>
          <cell r="M47">
            <v>2</v>
          </cell>
          <cell r="N47">
            <v>0</v>
          </cell>
          <cell r="O47">
            <v>0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6</v>
          </cell>
          <cell r="AA47">
            <v>9</v>
          </cell>
          <cell r="AB47">
            <v>0</v>
          </cell>
          <cell r="AC47">
            <v>0</v>
          </cell>
          <cell r="AD47">
            <v>6</v>
          </cell>
          <cell r="AE47">
            <v>6</v>
          </cell>
        </row>
      </sheetData>
      <sheetData sheetId="5">
        <row r="9">
          <cell r="AG9">
            <v>31</v>
          </cell>
          <cell r="AH9">
            <v>24</v>
          </cell>
          <cell r="AJ9">
            <v>44</v>
          </cell>
          <cell r="AK9">
            <v>26</v>
          </cell>
          <cell r="AL9">
            <v>40</v>
          </cell>
          <cell r="AM9">
            <v>29</v>
          </cell>
        </row>
        <row r="10">
          <cell r="C10">
            <v>0</v>
          </cell>
          <cell r="D10">
            <v>15</v>
          </cell>
          <cell r="E10">
            <v>15</v>
          </cell>
          <cell r="F10">
            <v>14</v>
          </cell>
          <cell r="G10">
            <v>7</v>
          </cell>
          <cell r="H10">
            <v>1</v>
          </cell>
          <cell r="I10">
            <v>6</v>
          </cell>
          <cell r="J10">
            <v>1</v>
          </cell>
          <cell r="K10">
            <v>0</v>
          </cell>
          <cell r="L10">
            <v>16</v>
          </cell>
          <cell r="M10">
            <v>88</v>
          </cell>
          <cell r="N10">
            <v>0</v>
          </cell>
          <cell r="O10">
            <v>0</v>
          </cell>
          <cell r="Q10">
            <v>11</v>
          </cell>
          <cell r="R10">
            <v>16</v>
          </cell>
          <cell r="S10">
            <v>12</v>
          </cell>
          <cell r="T10">
            <v>7</v>
          </cell>
          <cell r="U10">
            <v>6</v>
          </cell>
          <cell r="V10">
            <v>4</v>
          </cell>
          <cell r="W10">
            <v>5</v>
          </cell>
          <cell r="X10">
            <v>2</v>
          </cell>
          <cell r="Y10">
            <v>0</v>
          </cell>
          <cell r="Z10">
            <v>19</v>
          </cell>
          <cell r="AA10">
            <v>114</v>
          </cell>
          <cell r="AB10">
            <v>0</v>
          </cell>
          <cell r="AC10">
            <v>0</v>
          </cell>
          <cell r="AD10">
            <v>146</v>
          </cell>
          <cell r="AE10">
            <v>146</v>
          </cell>
        </row>
        <row r="11">
          <cell r="C11">
            <v>1</v>
          </cell>
          <cell r="D11">
            <v>18</v>
          </cell>
          <cell r="E11">
            <v>8</v>
          </cell>
          <cell r="F11">
            <v>7</v>
          </cell>
          <cell r="G11">
            <v>4</v>
          </cell>
          <cell r="H11">
            <v>1</v>
          </cell>
          <cell r="I11">
            <v>9</v>
          </cell>
          <cell r="J11">
            <v>0</v>
          </cell>
          <cell r="K11">
            <v>0</v>
          </cell>
          <cell r="L11">
            <v>28</v>
          </cell>
          <cell r="M11">
            <v>130</v>
          </cell>
          <cell r="N11">
            <v>6</v>
          </cell>
          <cell r="O11">
            <v>0</v>
          </cell>
          <cell r="Q11">
            <v>8</v>
          </cell>
          <cell r="R11">
            <v>25</v>
          </cell>
          <cell r="S11">
            <v>13</v>
          </cell>
          <cell r="T11">
            <v>12</v>
          </cell>
          <cell r="U11">
            <v>12</v>
          </cell>
          <cell r="V11">
            <v>8</v>
          </cell>
          <cell r="W11">
            <v>9</v>
          </cell>
          <cell r="X11">
            <v>2</v>
          </cell>
          <cell r="Y11">
            <v>0</v>
          </cell>
          <cell r="Z11">
            <v>16</v>
          </cell>
          <cell r="AA11">
            <v>141</v>
          </cell>
          <cell r="AB11">
            <v>0</v>
          </cell>
          <cell r="AC11">
            <v>1</v>
          </cell>
          <cell r="AD11">
            <v>167</v>
          </cell>
          <cell r="AE11">
            <v>167</v>
          </cell>
        </row>
        <row r="12">
          <cell r="AG12">
            <v>4</v>
          </cell>
          <cell r="AH12">
            <v>3</v>
          </cell>
          <cell r="AJ12">
            <v>5</v>
          </cell>
          <cell r="AK12">
            <v>3</v>
          </cell>
          <cell r="AL12">
            <v>3</v>
          </cell>
          <cell r="AM12">
            <v>2</v>
          </cell>
        </row>
        <row r="13">
          <cell r="C13">
            <v>0</v>
          </cell>
          <cell r="D13">
            <v>1</v>
          </cell>
          <cell r="E13">
            <v>1</v>
          </cell>
          <cell r="F13">
            <v>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9</v>
          </cell>
          <cell r="N13">
            <v>0</v>
          </cell>
          <cell r="O13">
            <v>0</v>
          </cell>
          <cell r="Q13">
            <v>2</v>
          </cell>
          <cell r="R13">
            <v>3</v>
          </cell>
          <cell r="S13">
            <v>0</v>
          </cell>
          <cell r="T13">
            <v>4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1</v>
          </cell>
          <cell r="AA13">
            <v>6</v>
          </cell>
          <cell r="AB13">
            <v>0</v>
          </cell>
          <cell r="AC13">
            <v>0</v>
          </cell>
          <cell r="AD13">
            <v>3</v>
          </cell>
          <cell r="AE13">
            <v>3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7</v>
          </cell>
          <cell r="N14">
            <v>0</v>
          </cell>
          <cell r="O14">
            <v>0</v>
          </cell>
          <cell r="Q14">
            <v>3</v>
          </cell>
          <cell r="R14">
            <v>3</v>
          </cell>
          <cell r="S14">
            <v>1</v>
          </cell>
          <cell r="T14">
            <v>2</v>
          </cell>
          <cell r="U14">
            <v>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2</v>
          </cell>
          <cell r="AA14">
            <v>8</v>
          </cell>
          <cell r="AB14">
            <v>0</v>
          </cell>
          <cell r="AC14">
            <v>0</v>
          </cell>
          <cell r="AD14">
            <v>9</v>
          </cell>
          <cell r="AE14">
            <v>9</v>
          </cell>
        </row>
        <row r="15">
          <cell r="AG15">
            <v>5</v>
          </cell>
          <cell r="AH15">
            <v>5</v>
          </cell>
          <cell r="AJ15">
            <v>20</v>
          </cell>
          <cell r="AK15">
            <v>10</v>
          </cell>
          <cell r="AL15">
            <v>4</v>
          </cell>
          <cell r="AM15">
            <v>3</v>
          </cell>
        </row>
        <row r="16">
          <cell r="C16">
            <v>0</v>
          </cell>
          <cell r="D16">
            <v>4</v>
          </cell>
          <cell r="E16">
            <v>1</v>
          </cell>
          <cell r="F16">
            <v>9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0</v>
          </cell>
          <cell r="L16">
            <v>5</v>
          </cell>
          <cell r="M16">
            <v>9</v>
          </cell>
          <cell r="N16">
            <v>0</v>
          </cell>
          <cell r="O16">
            <v>0</v>
          </cell>
          <cell r="Q16">
            <v>2</v>
          </cell>
          <cell r="R16">
            <v>4</v>
          </cell>
          <cell r="S16">
            <v>2</v>
          </cell>
          <cell r="T16">
            <v>5</v>
          </cell>
          <cell r="U16">
            <v>0</v>
          </cell>
          <cell r="V16">
            <v>0</v>
          </cell>
          <cell r="W16">
            <v>2</v>
          </cell>
          <cell r="X16">
            <v>0</v>
          </cell>
          <cell r="Y16">
            <v>0</v>
          </cell>
          <cell r="Z16">
            <v>3</v>
          </cell>
          <cell r="AA16">
            <v>11</v>
          </cell>
          <cell r="AB16">
            <v>0</v>
          </cell>
          <cell r="AC16">
            <v>0</v>
          </cell>
          <cell r="AD16">
            <v>30</v>
          </cell>
          <cell r="AE16">
            <v>30</v>
          </cell>
        </row>
        <row r="17">
          <cell r="C17">
            <v>1</v>
          </cell>
          <cell r="D17">
            <v>1</v>
          </cell>
          <cell r="E17">
            <v>0</v>
          </cell>
          <cell r="F17">
            <v>6</v>
          </cell>
          <cell r="G17">
            <v>0</v>
          </cell>
          <cell r="H17">
            <v>0</v>
          </cell>
          <cell r="I17">
            <v>5</v>
          </cell>
          <cell r="J17">
            <v>0</v>
          </cell>
          <cell r="K17">
            <v>0</v>
          </cell>
          <cell r="L17">
            <v>6</v>
          </cell>
          <cell r="M17">
            <v>12</v>
          </cell>
          <cell r="N17">
            <v>1</v>
          </cell>
          <cell r="O17">
            <v>0</v>
          </cell>
          <cell r="Q17">
            <v>3</v>
          </cell>
          <cell r="R17">
            <v>4</v>
          </cell>
          <cell r="S17">
            <v>2</v>
          </cell>
          <cell r="T17">
            <v>3</v>
          </cell>
          <cell r="U17">
            <v>0</v>
          </cell>
          <cell r="V17">
            <v>1</v>
          </cell>
          <cell r="W17">
            <v>2</v>
          </cell>
          <cell r="X17">
            <v>0</v>
          </cell>
          <cell r="Y17">
            <v>0</v>
          </cell>
          <cell r="Z17">
            <v>4</v>
          </cell>
          <cell r="AA17">
            <v>11</v>
          </cell>
          <cell r="AB17">
            <v>0</v>
          </cell>
          <cell r="AC17">
            <v>0</v>
          </cell>
          <cell r="AD17">
            <v>30</v>
          </cell>
          <cell r="AE17">
            <v>30</v>
          </cell>
        </row>
        <row r="18">
          <cell r="AG18">
            <v>10</v>
          </cell>
          <cell r="AH18">
            <v>3</v>
          </cell>
          <cell r="AJ18">
            <v>4</v>
          </cell>
          <cell r="AK18">
            <v>2</v>
          </cell>
          <cell r="AL18">
            <v>9</v>
          </cell>
          <cell r="AM18">
            <v>6</v>
          </cell>
        </row>
        <row r="19">
          <cell r="C19">
            <v>0</v>
          </cell>
          <cell r="D19">
            <v>1</v>
          </cell>
          <cell r="E19">
            <v>1</v>
          </cell>
          <cell r="F19">
            <v>1</v>
          </cell>
          <cell r="G19">
            <v>0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7</v>
          </cell>
          <cell r="M19">
            <v>26</v>
          </cell>
          <cell r="N19">
            <v>0</v>
          </cell>
          <cell r="O19">
            <v>0</v>
          </cell>
          <cell r="Q19">
            <v>0</v>
          </cell>
          <cell r="R19">
            <v>3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7</v>
          </cell>
          <cell r="AA19">
            <v>16</v>
          </cell>
          <cell r="AB19">
            <v>0</v>
          </cell>
          <cell r="AC19">
            <v>0</v>
          </cell>
          <cell r="AD19">
            <v>19</v>
          </cell>
          <cell r="AE19">
            <v>19</v>
          </cell>
        </row>
        <row r="20">
          <cell r="C20">
            <v>0</v>
          </cell>
          <cell r="D20">
            <v>5</v>
          </cell>
          <cell r="E20">
            <v>2</v>
          </cell>
          <cell r="F20">
            <v>2</v>
          </cell>
          <cell r="G20">
            <v>0</v>
          </cell>
          <cell r="H20">
            <v>0</v>
          </cell>
          <cell r="I20">
            <v>1</v>
          </cell>
          <cell r="J20">
            <v>2</v>
          </cell>
          <cell r="K20">
            <v>0</v>
          </cell>
          <cell r="L20">
            <v>4</v>
          </cell>
          <cell r="M20">
            <v>23</v>
          </cell>
          <cell r="N20">
            <v>0</v>
          </cell>
          <cell r="O20">
            <v>0</v>
          </cell>
          <cell r="Q20">
            <v>0</v>
          </cell>
          <cell r="R20">
            <v>5</v>
          </cell>
          <cell r="S20">
            <v>1</v>
          </cell>
          <cell r="T20">
            <v>5</v>
          </cell>
          <cell r="U20">
            <v>0</v>
          </cell>
          <cell r="V20">
            <v>1</v>
          </cell>
          <cell r="W20">
            <v>2</v>
          </cell>
          <cell r="X20">
            <v>1</v>
          </cell>
          <cell r="Y20">
            <v>0</v>
          </cell>
          <cell r="Z20">
            <v>5</v>
          </cell>
          <cell r="AA20">
            <v>33</v>
          </cell>
          <cell r="AB20">
            <v>0</v>
          </cell>
          <cell r="AC20">
            <v>0</v>
          </cell>
          <cell r="AD20">
            <v>12</v>
          </cell>
          <cell r="AE20">
            <v>12</v>
          </cell>
        </row>
        <row r="21">
          <cell r="AG21">
            <v>23</v>
          </cell>
          <cell r="AH21">
            <v>20</v>
          </cell>
          <cell r="AJ21">
            <v>33</v>
          </cell>
          <cell r="AK21">
            <v>20</v>
          </cell>
          <cell r="AL21">
            <v>23</v>
          </cell>
          <cell r="AM21">
            <v>21</v>
          </cell>
        </row>
        <row r="22">
          <cell r="C22">
            <v>1</v>
          </cell>
          <cell r="D22">
            <v>9</v>
          </cell>
          <cell r="E22">
            <v>3</v>
          </cell>
          <cell r="F22">
            <v>9</v>
          </cell>
          <cell r="G22">
            <v>6</v>
          </cell>
          <cell r="H22">
            <v>1</v>
          </cell>
          <cell r="I22">
            <v>2</v>
          </cell>
          <cell r="J22">
            <v>0</v>
          </cell>
          <cell r="K22">
            <v>0</v>
          </cell>
          <cell r="L22">
            <v>6</v>
          </cell>
          <cell r="M22">
            <v>100</v>
          </cell>
          <cell r="N22">
            <v>0</v>
          </cell>
          <cell r="O22">
            <v>0</v>
          </cell>
          <cell r="Q22">
            <v>2</v>
          </cell>
          <cell r="R22">
            <v>9</v>
          </cell>
          <cell r="S22">
            <v>4</v>
          </cell>
          <cell r="T22">
            <v>6</v>
          </cell>
          <cell r="U22">
            <v>6</v>
          </cell>
          <cell r="V22">
            <v>1</v>
          </cell>
          <cell r="W22">
            <v>3</v>
          </cell>
          <cell r="X22">
            <v>2</v>
          </cell>
          <cell r="Y22">
            <v>0</v>
          </cell>
          <cell r="Z22">
            <v>12</v>
          </cell>
          <cell r="AA22">
            <v>71</v>
          </cell>
          <cell r="AB22">
            <v>0</v>
          </cell>
          <cell r="AC22">
            <v>0</v>
          </cell>
          <cell r="AD22">
            <v>98</v>
          </cell>
          <cell r="AE22">
            <v>98</v>
          </cell>
        </row>
        <row r="23">
          <cell r="C23">
            <v>0</v>
          </cell>
          <cell r="D23">
            <v>15</v>
          </cell>
          <cell r="E23">
            <v>5</v>
          </cell>
          <cell r="F23">
            <v>0</v>
          </cell>
          <cell r="G23">
            <v>2</v>
          </cell>
          <cell r="H23">
            <v>1</v>
          </cell>
          <cell r="I23">
            <v>3</v>
          </cell>
          <cell r="J23">
            <v>0</v>
          </cell>
          <cell r="K23">
            <v>0</v>
          </cell>
          <cell r="L23">
            <v>12</v>
          </cell>
          <cell r="M23">
            <v>125</v>
          </cell>
          <cell r="N23">
            <v>2</v>
          </cell>
          <cell r="O23">
            <v>0</v>
          </cell>
          <cell r="Q23">
            <v>4</v>
          </cell>
          <cell r="R23">
            <v>13</v>
          </cell>
          <cell r="S23">
            <v>5</v>
          </cell>
          <cell r="T23">
            <v>11</v>
          </cell>
          <cell r="U23">
            <v>7</v>
          </cell>
          <cell r="V23">
            <v>0</v>
          </cell>
          <cell r="W23">
            <v>2</v>
          </cell>
          <cell r="X23">
            <v>0</v>
          </cell>
          <cell r="Y23">
            <v>0</v>
          </cell>
          <cell r="Z23">
            <v>14</v>
          </cell>
          <cell r="AA23">
            <v>92</v>
          </cell>
          <cell r="AB23">
            <v>0</v>
          </cell>
          <cell r="AC23">
            <v>0</v>
          </cell>
          <cell r="AD23">
            <v>114</v>
          </cell>
          <cell r="AE23">
            <v>114</v>
          </cell>
        </row>
        <row r="24">
          <cell r="AG24">
            <v>6</v>
          </cell>
          <cell r="AH24">
            <v>1</v>
          </cell>
          <cell r="AJ24">
            <v>14</v>
          </cell>
          <cell r="AK24">
            <v>10</v>
          </cell>
          <cell r="AL24">
            <v>3</v>
          </cell>
          <cell r="AM24">
            <v>4</v>
          </cell>
        </row>
        <row r="25">
          <cell r="C25">
            <v>0</v>
          </cell>
          <cell r="D25">
            <v>2</v>
          </cell>
          <cell r="E25">
            <v>3</v>
          </cell>
          <cell r="F25">
            <v>1</v>
          </cell>
          <cell r="G25">
            <v>2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4</v>
          </cell>
          <cell r="M25">
            <v>10</v>
          </cell>
          <cell r="N25">
            <v>0</v>
          </cell>
          <cell r="O25">
            <v>0</v>
          </cell>
          <cell r="Q25">
            <v>0</v>
          </cell>
          <cell r="R25">
            <v>2</v>
          </cell>
          <cell r="S25">
            <v>1</v>
          </cell>
          <cell r="T25">
            <v>2</v>
          </cell>
          <cell r="U25">
            <v>0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3</v>
          </cell>
          <cell r="AA25">
            <v>17</v>
          </cell>
          <cell r="AB25">
            <v>0</v>
          </cell>
          <cell r="AC25">
            <v>0</v>
          </cell>
          <cell r="AD25">
            <v>21</v>
          </cell>
          <cell r="AE25">
            <v>21</v>
          </cell>
        </row>
        <row r="26">
          <cell r="C26">
            <v>0</v>
          </cell>
          <cell r="D26">
            <v>3</v>
          </cell>
          <cell r="E26">
            <v>0</v>
          </cell>
          <cell r="F26">
            <v>1</v>
          </cell>
          <cell r="G26">
            <v>4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23</v>
          </cell>
          <cell r="N26">
            <v>0</v>
          </cell>
          <cell r="O26">
            <v>0</v>
          </cell>
          <cell r="Q26">
            <v>0</v>
          </cell>
          <cell r="R26">
            <v>6</v>
          </cell>
          <cell r="S26">
            <v>2</v>
          </cell>
          <cell r="T26">
            <v>2</v>
          </cell>
          <cell r="U26">
            <v>1</v>
          </cell>
          <cell r="V26">
            <v>0</v>
          </cell>
          <cell r="W26">
            <v>1</v>
          </cell>
          <cell r="X26">
            <v>1</v>
          </cell>
          <cell r="Y26">
            <v>0</v>
          </cell>
          <cell r="Z26">
            <v>1</v>
          </cell>
          <cell r="AA26">
            <v>26</v>
          </cell>
          <cell r="AB26">
            <v>0</v>
          </cell>
          <cell r="AC26">
            <v>0</v>
          </cell>
          <cell r="AD26">
            <v>23</v>
          </cell>
          <cell r="AE26">
            <v>23</v>
          </cell>
        </row>
        <row r="27">
          <cell r="AG27">
            <v>6</v>
          </cell>
          <cell r="AH27">
            <v>2</v>
          </cell>
          <cell r="AJ27">
            <v>14</v>
          </cell>
          <cell r="AK27">
            <v>3</v>
          </cell>
          <cell r="AL27">
            <v>7</v>
          </cell>
          <cell r="AM27">
            <v>2</v>
          </cell>
        </row>
        <row r="28">
          <cell r="C28">
            <v>0</v>
          </cell>
          <cell r="D28">
            <v>2</v>
          </cell>
          <cell r="E28">
            <v>0</v>
          </cell>
          <cell r="F28">
            <v>1</v>
          </cell>
          <cell r="G28">
            <v>1</v>
          </cell>
          <cell r="H28">
            <v>0</v>
          </cell>
          <cell r="I28">
            <v>5</v>
          </cell>
          <cell r="J28">
            <v>0</v>
          </cell>
          <cell r="K28">
            <v>0</v>
          </cell>
          <cell r="L28">
            <v>2</v>
          </cell>
          <cell r="M28">
            <v>3</v>
          </cell>
          <cell r="N28">
            <v>0</v>
          </cell>
          <cell r="O28">
            <v>0</v>
          </cell>
          <cell r="Q28">
            <v>0</v>
          </cell>
          <cell r="R28">
            <v>4</v>
          </cell>
          <cell r="S28">
            <v>1</v>
          </cell>
          <cell r="T28">
            <v>2</v>
          </cell>
          <cell r="U28">
            <v>0</v>
          </cell>
          <cell r="V28">
            <v>0</v>
          </cell>
          <cell r="W28">
            <v>3</v>
          </cell>
          <cell r="X28">
            <v>0</v>
          </cell>
          <cell r="Y28">
            <v>0</v>
          </cell>
          <cell r="Z28">
            <v>0</v>
          </cell>
          <cell r="AA28">
            <v>2</v>
          </cell>
          <cell r="AB28">
            <v>0</v>
          </cell>
          <cell r="AC28">
            <v>0</v>
          </cell>
          <cell r="AD28">
            <v>4</v>
          </cell>
          <cell r="AE28">
            <v>4</v>
          </cell>
        </row>
        <row r="29">
          <cell r="C29">
            <v>0</v>
          </cell>
          <cell r="D29">
            <v>6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2</v>
          </cell>
          <cell r="J29">
            <v>0</v>
          </cell>
          <cell r="K29">
            <v>0</v>
          </cell>
          <cell r="L29">
            <v>1</v>
          </cell>
          <cell r="M29">
            <v>6</v>
          </cell>
          <cell r="N29">
            <v>0</v>
          </cell>
          <cell r="O29">
            <v>0</v>
          </cell>
          <cell r="Q29">
            <v>0</v>
          </cell>
          <cell r="R29">
            <v>4</v>
          </cell>
          <cell r="S29">
            <v>1</v>
          </cell>
          <cell r="T29">
            <v>4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</v>
          </cell>
          <cell r="AA29">
            <v>9</v>
          </cell>
          <cell r="AB29">
            <v>0</v>
          </cell>
          <cell r="AC29">
            <v>0</v>
          </cell>
          <cell r="AD29">
            <v>7</v>
          </cell>
          <cell r="AE29">
            <v>7</v>
          </cell>
        </row>
        <row r="30">
          <cell r="AG30">
            <v>0</v>
          </cell>
          <cell r="AH30">
            <v>0</v>
          </cell>
          <cell r="AJ30">
            <v>5</v>
          </cell>
          <cell r="AK30">
            <v>3</v>
          </cell>
          <cell r="AL30">
            <v>4</v>
          </cell>
          <cell r="AM30">
            <v>2</v>
          </cell>
        </row>
        <row r="31">
          <cell r="C31">
            <v>0</v>
          </cell>
          <cell r="D31">
            <v>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2</v>
          </cell>
          <cell r="N31">
            <v>0</v>
          </cell>
          <cell r="O31">
            <v>0</v>
          </cell>
          <cell r="Q31">
            <v>0</v>
          </cell>
          <cell r="R31">
            <v>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</v>
          </cell>
          <cell r="N32">
            <v>0</v>
          </cell>
          <cell r="O32">
            <v>0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</v>
          </cell>
          <cell r="AA32">
            <v>3</v>
          </cell>
          <cell r="AB32">
            <v>0</v>
          </cell>
          <cell r="AC32">
            <v>0</v>
          </cell>
          <cell r="AD32">
            <v>2</v>
          </cell>
          <cell r="AE32">
            <v>2</v>
          </cell>
        </row>
        <row r="33">
          <cell r="AG33">
            <v>2</v>
          </cell>
          <cell r="AH33">
            <v>5</v>
          </cell>
          <cell r="AJ33">
            <v>5</v>
          </cell>
          <cell r="AK33">
            <v>3</v>
          </cell>
          <cell r="AL33">
            <v>2</v>
          </cell>
          <cell r="AM33">
            <v>1</v>
          </cell>
        </row>
        <row r="34">
          <cell r="C34">
            <v>0</v>
          </cell>
          <cell r="D34">
            <v>3</v>
          </cell>
          <cell r="E34">
            <v>1</v>
          </cell>
          <cell r="F34">
            <v>3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2</v>
          </cell>
          <cell r="M34">
            <v>4</v>
          </cell>
          <cell r="N34">
            <v>0</v>
          </cell>
          <cell r="O34">
            <v>0</v>
          </cell>
          <cell r="Q34">
            <v>1</v>
          </cell>
          <cell r="R34">
            <v>6</v>
          </cell>
          <cell r="S34">
            <v>2</v>
          </cell>
          <cell r="T34">
            <v>3</v>
          </cell>
          <cell r="U34">
            <v>1</v>
          </cell>
          <cell r="V34">
            <v>1</v>
          </cell>
          <cell r="W34">
            <v>0</v>
          </cell>
          <cell r="X34">
            <v>0</v>
          </cell>
          <cell r="Y34">
            <v>0</v>
          </cell>
          <cell r="Z34">
            <v>3</v>
          </cell>
          <cell r="AA34">
            <v>4</v>
          </cell>
          <cell r="AB34">
            <v>0</v>
          </cell>
          <cell r="AC34">
            <v>0</v>
          </cell>
          <cell r="AD34">
            <v>11</v>
          </cell>
          <cell r="AE34">
            <v>11</v>
          </cell>
        </row>
        <row r="35">
          <cell r="C35">
            <v>0</v>
          </cell>
          <cell r="D35">
            <v>3</v>
          </cell>
          <cell r="E35">
            <v>0</v>
          </cell>
          <cell r="F35">
            <v>4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</v>
          </cell>
          <cell r="M35">
            <v>5</v>
          </cell>
          <cell r="N35">
            <v>0</v>
          </cell>
          <cell r="O35">
            <v>0</v>
          </cell>
          <cell r="Q35">
            <v>1</v>
          </cell>
          <cell r="R35">
            <v>2</v>
          </cell>
          <cell r="S35">
            <v>2</v>
          </cell>
          <cell r="T35">
            <v>1</v>
          </cell>
          <cell r="U35">
            <v>3</v>
          </cell>
          <cell r="V35">
            <v>1</v>
          </cell>
          <cell r="W35">
            <v>1</v>
          </cell>
          <cell r="X35">
            <v>0</v>
          </cell>
          <cell r="Y35">
            <v>0</v>
          </cell>
          <cell r="Z35">
            <v>3</v>
          </cell>
          <cell r="AA35">
            <v>4</v>
          </cell>
          <cell r="AB35">
            <v>0</v>
          </cell>
          <cell r="AC35">
            <v>0</v>
          </cell>
          <cell r="AD35">
            <v>18</v>
          </cell>
          <cell r="AE35">
            <v>18</v>
          </cell>
        </row>
        <row r="36">
          <cell r="AG36">
            <v>1</v>
          </cell>
          <cell r="AH36">
            <v>3</v>
          </cell>
          <cell r="AJ36">
            <v>8</v>
          </cell>
          <cell r="AK36">
            <v>3</v>
          </cell>
          <cell r="AL36">
            <v>2</v>
          </cell>
          <cell r="AM36">
            <v>0</v>
          </cell>
        </row>
        <row r="37">
          <cell r="C37">
            <v>0</v>
          </cell>
          <cell r="D37">
            <v>2</v>
          </cell>
          <cell r="E37">
            <v>0</v>
          </cell>
          <cell r="F37">
            <v>1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1</v>
          </cell>
          <cell r="Y37">
            <v>0</v>
          </cell>
          <cell r="Z37">
            <v>2</v>
          </cell>
          <cell r="AA37">
            <v>7</v>
          </cell>
          <cell r="AB37">
            <v>0</v>
          </cell>
          <cell r="AC37">
            <v>0</v>
          </cell>
          <cell r="AD37">
            <v>2</v>
          </cell>
          <cell r="AE37">
            <v>2</v>
          </cell>
        </row>
        <row r="38">
          <cell r="C38">
            <v>0</v>
          </cell>
          <cell r="D38">
            <v>3</v>
          </cell>
          <cell r="E38">
            <v>1</v>
          </cell>
          <cell r="F38">
            <v>3</v>
          </cell>
          <cell r="G38">
            <v>1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3</v>
          </cell>
          <cell r="N38">
            <v>0</v>
          </cell>
          <cell r="O38">
            <v>0</v>
          </cell>
          <cell r="Q38">
            <v>0</v>
          </cell>
          <cell r="R38">
            <v>3</v>
          </cell>
          <cell r="S38">
            <v>1</v>
          </cell>
          <cell r="T38">
            <v>3</v>
          </cell>
          <cell r="U38">
            <v>0</v>
          </cell>
          <cell r="V38">
            <v>0</v>
          </cell>
          <cell r="W38">
            <v>1</v>
          </cell>
          <cell r="X38">
            <v>0</v>
          </cell>
          <cell r="Y38">
            <v>0</v>
          </cell>
          <cell r="Z38">
            <v>6</v>
          </cell>
          <cell r="AA38">
            <v>2</v>
          </cell>
          <cell r="AB38">
            <v>0</v>
          </cell>
          <cell r="AC38">
            <v>0</v>
          </cell>
          <cell r="AD38">
            <v>6</v>
          </cell>
          <cell r="AE38">
            <v>6</v>
          </cell>
        </row>
        <row r="39">
          <cell r="AG39">
            <v>7</v>
          </cell>
          <cell r="AH39">
            <v>7</v>
          </cell>
          <cell r="AJ39">
            <v>13</v>
          </cell>
          <cell r="AK39">
            <v>4</v>
          </cell>
          <cell r="AL39">
            <v>11</v>
          </cell>
          <cell r="AM39">
            <v>3</v>
          </cell>
        </row>
        <row r="40">
          <cell r="C40">
            <v>0</v>
          </cell>
          <cell r="D40">
            <v>2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14</v>
          </cell>
          <cell r="N40">
            <v>0</v>
          </cell>
          <cell r="O40">
            <v>0</v>
          </cell>
          <cell r="Q40">
            <v>0</v>
          </cell>
          <cell r="R40">
            <v>3</v>
          </cell>
          <cell r="S40">
            <v>0</v>
          </cell>
          <cell r="T40">
            <v>3</v>
          </cell>
          <cell r="U40">
            <v>0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2</v>
          </cell>
          <cell r="AA40">
            <v>13</v>
          </cell>
          <cell r="AB40">
            <v>0</v>
          </cell>
          <cell r="AC40">
            <v>0</v>
          </cell>
          <cell r="AD40">
            <v>20</v>
          </cell>
          <cell r="AE40">
            <v>20</v>
          </cell>
        </row>
        <row r="41">
          <cell r="C41">
            <v>0</v>
          </cell>
          <cell r="D41">
            <v>2</v>
          </cell>
          <cell r="E41">
            <v>0</v>
          </cell>
          <cell r="F41">
            <v>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</v>
          </cell>
          <cell r="M41">
            <v>10</v>
          </cell>
          <cell r="N41">
            <v>0</v>
          </cell>
          <cell r="O41">
            <v>0</v>
          </cell>
          <cell r="Q41">
            <v>0</v>
          </cell>
          <cell r="R41">
            <v>3</v>
          </cell>
          <cell r="S41">
            <v>1</v>
          </cell>
          <cell r="T41">
            <v>1</v>
          </cell>
          <cell r="U41">
            <v>1</v>
          </cell>
          <cell r="V41">
            <v>0</v>
          </cell>
          <cell r="W41">
            <v>2</v>
          </cell>
          <cell r="X41">
            <v>0</v>
          </cell>
          <cell r="Y41">
            <v>0</v>
          </cell>
          <cell r="Z41">
            <v>1</v>
          </cell>
          <cell r="AA41">
            <v>12</v>
          </cell>
          <cell r="AB41">
            <v>0</v>
          </cell>
          <cell r="AC41">
            <v>0</v>
          </cell>
          <cell r="AD41">
            <v>29</v>
          </cell>
          <cell r="AE41">
            <v>29</v>
          </cell>
        </row>
        <row r="42">
          <cell r="AG42">
            <v>1</v>
          </cell>
          <cell r="AH42">
            <v>2</v>
          </cell>
          <cell r="AJ42">
            <v>5</v>
          </cell>
          <cell r="AK42">
            <v>3</v>
          </cell>
          <cell r="AL42">
            <v>3</v>
          </cell>
          <cell r="AM42">
            <v>4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2</v>
          </cell>
          <cell r="U43">
            <v>0</v>
          </cell>
          <cell r="V43">
            <v>3</v>
          </cell>
          <cell r="W43">
            <v>1</v>
          </cell>
          <cell r="X43">
            <v>1</v>
          </cell>
          <cell r="Y43">
            <v>0</v>
          </cell>
          <cell r="Z43">
            <v>0</v>
          </cell>
          <cell r="AA43">
            <v>3</v>
          </cell>
          <cell r="AB43">
            <v>0</v>
          </cell>
          <cell r="AC43">
            <v>0</v>
          </cell>
          <cell r="AD43">
            <v>7</v>
          </cell>
          <cell r="AE43">
            <v>7</v>
          </cell>
        </row>
        <row r="44">
          <cell r="C44">
            <v>0</v>
          </cell>
          <cell r="D44">
            <v>3</v>
          </cell>
          <cell r="E44">
            <v>0</v>
          </cell>
          <cell r="F44">
            <v>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2</v>
          </cell>
          <cell r="N44">
            <v>0</v>
          </cell>
          <cell r="O44">
            <v>0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3</v>
          </cell>
          <cell r="W44">
            <v>2</v>
          </cell>
          <cell r="X44">
            <v>0</v>
          </cell>
          <cell r="Y44">
            <v>0</v>
          </cell>
          <cell r="Z44">
            <v>1</v>
          </cell>
          <cell r="AA44">
            <v>9</v>
          </cell>
          <cell r="AB44">
            <v>0</v>
          </cell>
          <cell r="AC44">
            <v>0</v>
          </cell>
          <cell r="AD44">
            <v>11</v>
          </cell>
          <cell r="AE44">
            <v>11</v>
          </cell>
        </row>
        <row r="45">
          <cell r="AG45">
            <v>3</v>
          </cell>
          <cell r="AH45">
            <v>4</v>
          </cell>
          <cell r="AJ45">
            <v>5</v>
          </cell>
          <cell r="AK45">
            <v>1</v>
          </cell>
          <cell r="AL45">
            <v>1</v>
          </cell>
          <cell r="AM45">
            <v>0</v>
          </cell>
        </row>
        <row r="46">
          <cell r="C46">
            <v>0</v>
          </cell>
          <cell r="D46">
            <v>4</v>
          </cell>
          <cell r="E46">
            <v>0</v>
          </cell>
          <cell r="F46">
            <v>4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1</v>
          </cell>
          <cell r="N46">
            <v>0</v>
          </cell>
          <cell r="O46">
            <v>0</v>
          </cell>
          <cell r="Q46">
            <v>0</v>
          </cell>
          <cell r="R46">
            <v>1</v>
          </cell>
          <cell r="S46">
            <v>0</v>
          </cell>
          <cell r="T46">
            <v>6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2</v>
          </cell>
          <cell r="AA46">
            <v>3</v>
          </cell>
          <cell r="AB46">
            <v>0</v>
          </cell>
          <cell r="AC46">
            <v>0</v>
          </cell>
          <cell r="AD46">
            <v>3</v>
          </cell>
          <cell r="AE46">
            <v>3</v>
          </cell>
        </row>
        <row r="47">
          <cell r="C47">
            <v>0</v>
          </cell>
          <cell r="D47">
            <v>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4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</v>
          </cell>
          <cell r="AA47">
            <v>1</v>
          </cell>
          <cell r="AB47">
            <v>0</v>
          </cell>
          <cell r="AC47">
            <v>0</v>
          </cell>
          <cell r="AD47">
            <v>2</v>
          </cell>
          <cell r="AE47">
            <v>2</v>
          </cell>
        </row>
      </sheetData>
      <sheetData sheetId="6">
        <row r="9">
          <cell r="AG9">
            <v>28</v>
          </cell>
          <cell r="AH9">
            <v>22</v>
          </cell>
          <cell r="AJ9">
            <v>44</v>
          </cell>
          <cell r="AK9">
            <v>38</v>
          </cell>
          <cell r="AL9">
            <v>31</v>
          </cell>
          <cell r="AM9">
            <v>43</v>
          </cell>
        </row>
        <row r="10">
          <cell r="C10">
            <v>2</v>
          </cell>
          <cell r="D10">
            <v>11</v>
          </cell>
          <cell r="E10">
            <v>17</v>
          </cell>
          <cell r="F10">
            <v>6</v>
          </cell>
          <cell r="G10">
            <v>7</v>
          </cell>
          <cell r="H10">
            <v>2</v>
          </cell>
          <cell r="I10">
            <v>4</v>
          </cell>
          <cell r="J10">
            <v>1</v>
          </cell>
          <cell r="K10">
            <v>0</v>
          </cell>
          <cell r="L10">
            <v>26</v>
          </cell>
          <cell r="M10">
            <v>113</v>
          </cell>
          <cell r="N10">
            <v>1</v>
          </cell>
          <cell r="O10">
            <v>0</v>
          </cell>
          <cell r="Q10">
            <v>9</v>
          </cell>
          <cell r="R10">
            <v>31</v>
          </cell>
          <cell r="S10">
            <v>14</v>
          </cell>
          <cell r="T10">
            <v>23</v>
          </cell>
          <cell r="U10">
            <v>5</v>
          </cell>
          <cell r="V10">
            <v>4</v>
          </cell>
          <cell r="W10">
            <v>5</v>
          </cell>
          <cell r="X10">
            <v>0</v>
          </cell>
          <cell r="Y10">
            <v>0</v>
          </cell>
          <cell r="Z10">
            <v>29</v>
          </cell>
          <cell r="AA10">
            <v>138</v>
          </cell>
          <cell r="AB10">
            <v>0</v>
          </cell>
          <cell r="AC10">
            <v>0</v>
          </cell>
          <cell r="AD10">
            <v>175</v>
          </cell>
          <cell r="AE10">
            <v>175</v>
          </cell>
        </row>
        <row r="11">
          <cell r="C11">
            <v>1</v>
          </cell>
          <cell r="D11">
            <v>16</v>
          </cell>
          <cell r="E11">
            <v>20</v>
          </cell>
          <cell r="F11">
            <v>9</v>
          </cell>
          <cell r="G11">
            <v>8</v>
          </cell>
          <cell r="H11">
            <v>5</v>
          </cell>
          <cell r="I11">
            <v>3</v>
          </cell>
          <cell r="J11">
            <v>1</v>
          </cell>
          <cell r="K11">
            <v>0</v>
          </cell>
          <cell r="L11">
            <v>25</v>
          </cell>
          <cell r="M11">
            <v>131</v>
          </cell>
          <cell r="N11">
            <v>3</v>
          </cell>
          <cell r="O11">
            <v>0</v>
          </cell>
          <cell r="Q11">
            <v>13</v>
          </cell>
          <cell r="R11">
            <v>38</v>
          </cell>
          <cell r="S11">
            <v>19</v>
          </cell>
          <cell r="T11">
            <v>14</v>
          </cell>
          <cell r="U11">
            <v>8</v>
          </cell>
          <cell r="V11">
            <v>4</v>
          </cell>
          <cell r="W11">
            <v>9</v>
          </cell>
          <cell r="X11">
            <v>3</v>
          </cell>
          <cell r="Y11">
            <v>0</v>
          </cell>
          <cell r="Z11">
            <v>33</v>
          </cell>
          <cell r="AA11">
            <v>160</v>
          </cell>
          <cell r="AB11">
            <v>0</v>
          </cell>
          <cell r="AC11">
            <v>0</v>
          </cell>
          <cell r="AD11">
            <v>230</v>
          </cell>
          <cell r="AE11">
            <v>230</v>
          </cell>
        </row>
        <row r="12">
          <cell r="AG12">
            <v>6</v>
          </cell>
          <cell r="AH12">
            <v>2</v>
          </cell>
          <cell r="AJ12">
            <v>7</v>
          </cell>
          <cell r="AK12">
            <v>4</v>
          </cell>
          <cell r="AL12">
            <v>0</v>
          </cell>
          <cell r="AM12">
            <v>3</v>
          </cell>
        </row>
        <row r="13">
          <cell r="C13">
            <v>0</v>
          </cell>
          <cell r="D13">
            <v>4</v>
          </cell>
          <cell r="E13">
            <v>2</v>
          </cell>
          <cell r="F13">
            <v>0</v>
          </cell>
          <cell r="G13">
            <v>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</v>
          </cell>
          <cell r="N13">
            <v>0</v>
          </cell>
          <cell r="O13">
            <v>0</v>
          </cell>
          <cell r="Q13">
            <v>1</v>
          </cell>
          <cell r="R13">
            <v>4</v>
          </cell>
          <cell r="S13">
            <v>1</v>
          </cell>
          <cell r="T13">
            <v>1</v>
          </cell>
          <cell r="U13">
            <v>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3</v>
          </cell>
          <cell r="AA13">
            <v>5</v>
          </cell>
          <cell r="AB13">
            <v>0</v>
          </cell>
          <cell r="AC13">
            <v>0</v>
          </cell>
          <cell r="AD13">
            <v>7</v>
          </cell>
          <cell r="AE13">
            <v>7</v>
          </cell>
        </row>
        <row r="14">
          <cell r="C14">
            <v>0</v>
          </cell>
          <cell r="D14">
            <v>5</v>
          </cell>
          <cell r="E14">
            <v>0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20</v>
          </cell>
          <cell r="N14">
            <v>0</v>
          </cell>
          <cell r="O14">
            <v>0</v>
          </cell>
          <cell r="Q14">
            <v>3</v>
          </cell>
          <cell r="R14">
            <v>4</v>
          </cell>
          <cell r="S14">
            <v>2</v>
          </cell>
          <cell r="T14">
            <v>2</v>
          </cell>
          <cell r="U14">
            <v>0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3</v>
          </cell>
          <cell r="AA14">
            <v>10</v>
          </cell>
          <cell r="AB14">
            <v>0</v>
          </cell>
          <cell r="AC14">
            <v>0</v>
          </cell>
          <cell r="AD14">
            <v>11</v>
          </cell>
          <cell r="AE14">
            <v>11</v>
          </cell>
        </row>
        <row r="15">
          <cell r="AG15">
            <v>7</v>
          </cell>
          <cell r="AH15">
            <v>9</v>
          </cell>
          <cell r="AJ15">
            <v>12</v>
          </cell>
          <cell r="AK15">
            <v>9</v>
          </cell>
          <cell r="AL15">
            <v>9</v>
          </cell>
          <cell r="AM15">
            <v>6</v>
          </cell>
        </row>
        <row r="16">
          <cell r="C16">
            <v>1</v>
          </cell>
          <cell r="D16">
            <v>6</v>
          </cell>
          <cell r="E16">
            <v>2</v>
          </cell>
          <cell r="F16">
            <v>11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8</v>
          </cell>
          <cell r="M16">
            <v>8</v>
          </cell>
          <cell r="N16">
            <v>0</v>
          </cell>
          <cell r="O16">
            <v>0</v>
          </cell>
          <cell r="Q16">
            <v>0</v>
          </cell>
          <cell r="R16">
            <v>4</v>
          </cell>
          <cell r="S16">
            <v>3</v>
          </cell>
          <cell r="T16">
            <v>1</v>
          </cell>
          <cell r="U16">
            <v>0</v>
          </cell>
          <cell r="V16">
            <v>2</v>
          </cell>
          <cell r="W16">
            <v>0</v>
          </cell>
          <cell r="X16">
            <v>0</v>
          </cell>
          <cell r="Y16">
            <v>0</v>
          </cell>
          <cell r="Z16">
            <v>6</v>
          </cell>
          <cell r="AA16">
            <v>13</v>
          </cell>
          <cell r="AB16">
            <v>0</v>
          </cell>
          <cell r="AC16">
            <v>0</v>
          </cell>
          <cell r="AD16">
            <v>19</v>
          </cell>
          <cell r="AE16">
            <v>19</v>
          </cell>
        </row>
        <row r="17">
          <cell r="C17">
            <v>1</v>
          </cell>
          <cell r="D17">
            <v>5</v>
          </cell>
          <cell r="E17">
            <v>0</v>
          </cell>
          <cell r="F17">
            <v>3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9</v>
          </cell>
          <cell r="N17">
            <v>1</v>
          </cell>
          <cell r="O17">
            <v>0</v>
          </cell>
          <cell r="Q17">
            <v>2</v>
          </cell>
          <cell r="R17">
            <v>4</v>
          </cell>
          <cell r="S17">
            <v>4</v>
          </cell>
          <cell r="T17">
            <v>4</v>
          </cell>
          <cell r="U17">
            <v>0</v>
          </cell>
          <cell r="V17">
            <v>1</v>
          </cell>
          <cell r="W17">
            <v>0</v>
          </cell>
          <cell r="X17">
            <v>0</v>
          </cell>
          <cell r="Y17">
            <v>0</v>
          </cell>
          <cell r="Z17">
            <v>7</v>
          </cell>
          <cell r="AA17">
            <v>21</v>
          </cell>
          <cell r="AB17">
            <v>0</v>
          </cell>
          <cell r="AC17">
            <v>0</v>
          </cell>
          <cell r="AD17">
            <v>19</v>
          </cell>
          <cell r="AE17">
            <v>19</v>
          </cell>
        </row>
        <row r="18">
          <cell r="AG18">
            <v>6</v>
          </cell>
          <cell r="AH18">
            <v>4</v>
          </cell>
          <cell r="AJ18">
            <v>11</v>
          </cell>
          <cell r="AK18">
            <v>4</v>
          </cell>
          <cell r="AL18">
            <v>5</v>
          </cell>
          <cell r="AM18">
            <v>5</v>
          </cell>
        </row>
        <row r="19">
          <cell r="C19">
            <v>0</v>
          </cell>
          <cell r="D19">
            <v>5</v>
          </cell>
          <cell r="E19">
            <v>3</v>
          </cell>
          <cell r="F19">
            <v>4</v>
          </cell>
          <cell r="G19">
            <v>1</v>
          </cell>
          <cell r="H19">
            <v>2</v>
          </cell>
          <cell r="I19">
            <v>5</v>
          </cell>
          <cell r="J19">
            <v>0</v>
          </cell>
          <cell r="K19">
            <v>0</v>
          </cell>
          <cell r="L19">
            <v>14</v>
          </cell>
          <cell r="M19">
            <v>35</v>
          </cell>
          <cell r="N19">
            <v>0</v>
          </cell>
          <cell r="O19">
            <v>0</v>
          </cell>
          <cell r="Q19">
            <v>2</v>
          </cell>
          <cell r="R19">
            <v>2</v>
          </cell>
          <cell r="S19">
            <v>2</v>
          </cell>
          <cell r="T19">
            <v>1</v>
          </cell>
          <cell r="U19">
            <v>1</v>
          </cell>
          <cell r="V19">
            <v>2</v>
          </cell>
          <cell r="W19">
            <v>4</v>
          </cell>
          <cell r="X19">
            <v>0</v>
          </cell>
          <cell r="Y19">
            <v>0</v>
          </cell>
          <cell r="Z19">
            <v>15</v>
          </cell>
          <cell r="AA19">
            <v>40</v>
          </cell>
          <cell r="AB19">
            <v>0</v>
          </cell>
          <cell r="AC19">
            <v>0</v>
          </cell>
          <cell r="AD19">
            <v>24</v>
          </cell>
          <cell r="AE19">
            <v>24</v>
          </cell>
        </row>
        <row r="20">
          <cell r="C20">
            <v>0</v>
          </cell>
          <cell r="D20">
            <v>3</v>
          </cell>
          <cell r="E20">
            <v>2</v>
          </cell>
          <cell r="F20">
            <v>0</v>
          </cell>
          <cell r="G20">
            <v>1</v>
          </cell>
          <cell r="H20">
            <v>3</v>
          </cell>
          <cell r="I20">
            <v>7</v>
          </cell>
          <cell r="J20">
            <v>1</v>
          </cell>
          <cell r="K20">
            <v>0</v>
          </cell>
          <cell r="L20">
            <v>13</v>
          </cell>
          <cell r="M20">
            <v>46</v>
          </cell>
          <cell r="N20">
            <v>0</v>
          </cell>
          <cell r="O20">
            <v>0</v>
          </cell>
          <cell r="Q20">
            <v>3</v>
          </cell>
          <cell r="R20">
            <v>5</v>
          </cell>
          <cell r="S20">
            <v>2</v>
          </cell>
          <cell r="T20">
            <v>3</v>
          </cell>
          <cell r="U20">
            <v>2</v>
          </cell>
          <cell r="V20">
            <v>2</v>
          </cell>
          <cell r="W20">
            <v>2</v>
          </cell>
          <cell r="X20">
            <v>0</v>
          </cell>
          <cell r="Y20">
            <v>0</v>
          </cell>
          <cell r="Z20">
            <v>7</v>
          </cell>
          <cell r="AA20">
            <v>40</v>
          </cell>
          <cell r="AB20">
            <v>0</v>
          </cell>
          <cell r="AC20">
            <v>0</v>
          </cell>
          <cell r="AD20">
            <v>26</v>
          </cell>
          <cell r="AE20">
            <v>26</v>
          </cell>
        </row>
        <row r="21">
          <cell r="AG21">
            <v>24</v>
          </cell>
          <cell r="AH21">
            <v>25</v>
          </cell>
          <cell r="AJ21">
            <v>31</v>
          </cell>
          <cell r="AK21">
            <v>22</v>
          </cell>
          <cell r="AL21">
            <v>40</v>
          </cell>
          <cell r="AM21">
            <v>25</v>
          </cell>
        </row>
        <row r="22"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5</v>
          </cell>
          <cell r="H22">
            <v>2</v>
          </cell>
          <cell r="I22">
            <v>2</v>
          </cell>
          <cell r="J22">
            <v>1</v>
          </cell>
          <cell r="K22">
            <v>0</v>
          </cell>
          <cell r="L22">
            <v>20</v>
          </cell>
          <cell r="M22">
            <v>119</v>
          </cell>
          <cell r="N22">
            <v>0</v>
          </cell>
          <cell r="O22">
            <v>0</v>
          </cell>
          <cell r="Q22">
            <v>2</v>
          </cell>
          <cell r="R22">
            <v>11</v>
          </cell>
          <cell r="S22">
            <v>8</v>
          </cell>
          <cell r="T22">
            <v>16</v>
          </cell>
          <cell r="U22">
            <v>3</v>
          </cell>
          <cell r="V22">
            <v>2</v>
          </cell>
          <cell r="W22">
            <v>3</v>
          </cell>
          <cell r="X22">
            <v>2</v>
          </cell>
          <cell r="Y22">
            <v>0</v>
          </cell>
          <cell r="Z22">
            <v>18</v>
          </cell>
          <cell r="AA22">
            <v>81</v>
          </cell>
          <cell r="AB22">
            <v>0</v>
          </cell>
          <cell r="AC22">
            <v>0</v>
          </cell>
          <cell r="AD22">
            <v>92</v>
          </cell>
          <cell r="AE22">
            <v>92</v>
          </cell>
        </row>
        <row r="23">
          <cell r="C23">
            <v>2</v>
          </cell>
          <cell r="D23">
            <v>14</v>
          </cell>
          <cell r="E23">
            <v>6</v>
          </cell>
          <cell r="F23">
            <v>7</v>
          </cell>
          <cell r="G23">
            <v>2</v>
          </cell>
          <cell r="H23">
            <v>1</v>
          </cell>
          <cell r="I23">
            <v>6</v>
          </cell>
          <cell r="J23">
            <v>0</v>
          </cell>
          <cell r="K23">
            <v>0</v>
          </cell>
          <cell r="L23">
            <v>25</v>
          </cell>
          <cell r="M23">
            <v>137</v>
          </cell>
          <cell r="N23">
            <v>0</v>
          </cell>
          <cell r="O23">
            <v>0</v>
          </cell>
          <cell r="Q23">
            <v>6</v>
          </cell>
          <cell r="R23">
            <v>14</v>
          </cell>
          <cell r="S23">
            <v>8</v>
          </cell>
          <cell r="T23">
            <v>20</v>
          </cell>
          <cell r="U23">
            <v>6</v>
          </cell>
          <cell r="V23">
            <v>4</v>
          </cell>
          <cell r="W23">
            <v>6</v>
          </cell>
          <cell r="X23">
            <v>0</v>
          </cell>
          <cell r="Y23">
            <v>0</v>
          </cell>
          <cell r="Z23">
            <v>16</v>
          </cell>
          <cell r="AA23">
            <v>100</v>
          </cell>
          <cell r="AB23">
            <v>0</v>
          </cell>
          <cell r="AC23">
            <v>0</v>
          </cell>
          <cell r="AD23">
            <v>101</v>
          </cell>
          <cell r="AE23">
            <v>101</v>
          </cell>
        </row>
        <row r="24">
          <cell r="AG24">
            <v>6</v>
          </cell>
          <cell r="AH24">
            <v>1</v>
          </cell>
          <cell r="AJ24">
            <v>11</v>
          </cell>
          <cell r="AK24">
            <v>4</v>
          </cell>
          <cell r="AL24">
            <v>8</v>
          </cell>
          <cell r="AM24">
            <v>4</v>
          </cell>
        </row>
        <row r="25">
          <cell r="C25">
            <v>0</v>
          </cell>
          <cell r="D25">
            <v>2</v>
          </cell>
          <cell r="E25">
            <v>0</v>
          </cell>
          <cell r="F25">
            <v>3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</v>
          </cell>
          <cell r="N25">
            <v>0</v>
          </cell>
          <cell r="O25">
            <v>0</v>
          </cell>
          <cell r="Q25">
            <v>1</v>
          </cell>
          <cell r="R25">
            <v>2</v>
          </cell>
          <cell r="S25">
            <v>1</v>
          </cell>
          <cell r="T25">
            <v>4</v>
          </cell>
          <cell r="U25">
            <v>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</v>
          </cell>
          <cell r="AA25">
            <v>18</v>
          </cell>
          <cell r="AB25">
            <v>0</v>
          </cell>
          <cell r="AC25">
            <v>0</v>
          </cell>
          <cell r="AD25">
            <v>11</v>
          </cell>
          <cell r="AE25">
            <v>11</v>
          </cell>
        </row>
        <row r="26">
          <cell r="C26">
            <v>0</v>
          </cell>
          <cell r="D26">
            <v>3</v>
          </cell>
          <cell r="E26">
            <v>2</v>
          </cell>
          <cell r="F26">
            <v>3</v>
          </cell>
          <cell r="G26">
            <v>0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4</v>
          </cell>
          <cell r="M26">
            <v>19</v>
          </cell>
          <cell r="N26">
            <v>1</v>
          </cell>
          <cell r="O26">
            <v>0</v>
          </cell>
          <cell r="Q26">
            <v>2</v>
          </cell>
          <cell r="R26">
            <v>4</v>
          </cell>
          <cell r="S26">
            <v>1</v>
          </cell>
          <cell r="T26">
            <v>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5</v>
          </cell>
          <cell r="AA26">
            <v>21</v>
          </cell>
          <cell r="AB26">
            <v>0</v>
          </cell>
          <cell r="AC26">
            <v>0</v>
          </cell>
          <cell r="AD26">
            <v>11</v>
          </cell>
          <cell r="AE26">
            <v>11</v>
          </cell>
        </row>
        <row r="27">
          <cell r="AG27">
            <v>4</v>
          </cell>
          <cell r="AH27">
            <v>1</v>
          </cell>
          <cell r="AJ27">
            <v>7</v>
          </cell>
          <cell r="AK27">
            <v>6</v>
          </cell>
          <cell r="AL27">
            <v>3</v>
          </cell>
          <cell r="AM27">
            <v>1</v>
          </cell>
        </row>
        <row r="28">
          <cell r="C28">
            <v>0</v>
          </cell>
          <cell r="D28">
            <v>1</v>
          </cell>
          <cell r="E28">
            <v>0</v>
          </cell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</v>
          </cell>
          <cell r="M28">
            <v>9</v>
          </cell>
          <cell r="N28">
            <v>0</v>
          </cell>
          <cell r="O28">
            <v>0</v>
          </cell>
          <cell r="Q28">
            <v>0</v>
          </cell>
          <cell r="R28">
            <v>5</v>
          </cell>
          <cell r="S28">
            <v>1</v>
          </cell>
          <cell r="T28">
            <v>3</v>
          </cell>
          <cell r="U28">
            <v>4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4</v>
          </cell>
          <cell r="AA28">
            <v>5</v>
          </cell>
          <cell r="AB28">
            <v>0</v>
          </cell>
          <cell r="AC28">
            <v>0</v>
          </cell>
          <cell r="AD28">
            <v>7</v>
          </cell>
          <cell r="AE28">
            <v>7</v>
          </cell>
        </row>
        <row r="29">
          <cell r="C29">
            <v>0</v>
          </cell>
          <cell r="D29">
            <v>0</v>
          </cell>
          <cell r="E29">
            <v>2</v>
          </cell>
          <cell r="F29">
            <v>5</v>
          </cell>
          <cell r="G29">
            <v>2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2</v>
          </cell>
          <cell r="M29">
            <v>9</v>
          </cell>
          <cell r="N29">
            <v>0</v>
          </cell>
          <cell r="O29">
            <v>0</v>
          </cell>
          <cell r="Q29">
            <v>0</v>
          </cell>
          <cell r="R29">
            <v>2</v>
          </cell>
          <cell r="S29">
            <v>1</v>
          </cell>
          <cell r="T29">
            <v>4</v>
          </cell>
          <cell r="U29">
            <v>0</v>
          </cell>
          <cell r="V29">
            <v>0</v>
          </cell>
          <cell r="W29">
            <v>2</v>
          </cell>
          <cell r="X29">
            <v>0</v>
          </cell>
          <cell r="Y29">
            <v>0</v>
          </cell>
          <cell r="Z29">
            <v>2</v>
          </cell>
          <cell r="AA29">
            <v>10</v>
          </cell>
          <cell r="AB29">
            <v>0</v>
          </cell>
          <cell r="AC29">
            <v>0</v>
          </cell>
          <cell r="AD29">
            <v>10</v>
          </cell>
          <cell r="AE29">
            <v>10</v>
          </cell>
        </row>
        <row r="30">
          <cell r="AG30">
            <v>1</v>
          </cell>
          <cell r="AH30">
            <v>0</v>
          </cell>
          <cell r="AJ30">
            <v>1</v>
          </cell>
          <cell r="AK30">
            <v>1</v>
          </cell>
          <cell r="AL30">
            <v>2</v>
          </cell>
          <cell r="A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1</v>
          </cell>
          <cell r="S31">
            <v>1</v>
          </cell>
          <cell r="T31">
            <v>2</v>
          </cell>
          <cell r="U31">
            <v>1</v>
          </cell>
          <cell r="V31">
            <v>0</v>
          </cell>
          <cell r="W31">
            <v>2</v>
          </cell>
          <cell r="X31">
            <v>0</v>
          </cell>
          <cell r="Y31">
            <v>0</v>
          </cell>
          <cell r="Z31">
            <v>2</v>
          </cell>
          <cell r="AA31">
            <v>3</v>
          </cell>
          <cell r="AB31">
            <v>0</v>
          </cell>
          <cell r="AC31">
            <v>0</v>
          </cell>
          <cell r="AD31">
            <v>1</v>
          </cell>
          <cell r="AE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</v>
          </cell>
          <cell r="M32">
            <v>1</v>
          </cell>
          <cell r="N32">
            <v>0</v>
          </cell>
          <cell r="O32">
            <v>0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G33">
            <v>2</v>
          </cell>
          <cell r="AH33">
            <v>0</v>
          </cell>
          <cell r="AJ33">
            <v>5</v>
          </cell>
          <cell r="AK33">
            <v>7</v>
          </cell>
          <cell r="AL33">
            <v>3</v>
          </cell>
          <cell r="AM33">
            <v>4</v>
          </cell>
        </row>
        <row r="34">
          <cell r="C34">
            <v>0</v>
          </cell>
          <cell r="D34">
            <v>3</v>
          </cell>
          <cell r="E34">
            <v>1</v>
          </cell>
          <cell r="F34">
            <v>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5</v>
          </cell>
          <cell r="M34">
            <v>9</v>
          </cell>
          <cell r="N34">
            <v>1</v>
          </cell>
          <cell r="O34">
            <v>0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1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1</v>
          </cell>
          <cell r="AA34">
            <v>5</v>
          </cell>
          <cell r="AB34">
            <v>0</v>
          </cell>
          <cell r="AC34">
            <v>0</v>
          </cell>
          <cell r="AD34">
            <v>17</v>
          </cell>
          <cell r="AE34">
            <v>17</v>
          </cell>
        </row>
        <row r="35">
          <cell r="C35">
            <v>0</v>
          </cell>
          <cell r="D35">
            <v>5</v>
          </cell>
          <cell r="E35">
            <v>0</v>
          </cell>
          <cell r="F35">
            <v>1</v>
          </cell>
          <cell r="G35">
            <v>0</v>
          </cell>
          <cell r="H35">
            <v>4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10</v>
          </cell>
          <cell r="N35">
            <v>0</v>
          </cell>
          <cell r="O35">
            <v>0</v>
          </cell>
          <cell r="Q35">
            <v>2</v>
          </cell>
          <cell r="R35">
            <v>0</v>
          </cell>
          <cell r="S35">
            <v>1</v>
          </cell>
          <cell r="T35">
            <v>3</v>
          </cell>
          <cell r="U35">
            <v>0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4</v>
          </cell>
          <cell r="AA35">
            <v>7</v>
          </cell>
          <cell r="AB35">
            <v>0</v>
          </cell>
          <cell r="AC35">
            <v>0</v>
          </cell>
          <cell r="AD35">
            <v>12</v>
          </cell>
          <cell r="AE35">
            <v>12</v>
          </cell>
        </row>
        <row r="36">
          <cell r="AG36">
            <v>4</v>
          </cell>
          <cell r="AH36">
            <v>4</v>
          </cell>
          <cell r="AJ36">
            <v>4</v>
          </cell>
          <cell r="AK36">
            <v>6</v>
          </cell>
          <cell r="AL36">
            <v>4</v>
          </cell>
          <cell r="AM36">
            <v>3</v>
          </cell>
        </row>
        <row r="37">
          <cell r="C37">
            <v>0</v>
          </cell>
          <cell r="D37">
            <v>0</v>
          </cell>
          <cell r="E37">
            <v>2</v>
          </cell>
          <cell r="F37">
            <v>6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</v>
          </cell>
          <cell r="M37">
            <v>5</v>
          </cell>
          <cell r="N37">
            <v>0</v>
          </cell>
          <cell r="O37">
            <v>0</v>
          </cell>
          <cell r="Q37">
            <v>1</v>
          </cell>
          <cell r="R37">
            <v>2</v>
          </cell>
          <cell r="S37">
            <v>0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2</v>
          </cell>
          <cell r="AA37">
            <v>2</v>
          </cell>
          <cell r="AB37">
            <v>0</v>
          </cell>
          <cell r="AC37">
            <v>0</v>
          </cell>
          <cell r="AD37">
            <v>4</v>
          </cell>
          <cell r="AE37">
            <v>4</v>
          </cell>
        </row>
        <row r="38">
          <cell r="C38">
            <v>0</v>
          </cell>
          <cell r="D38">
            <v>1</v>
          </cell>
          <cell r="E38">
            <v>1</v>
          </cell>
          <cell r="F38">
            <v>3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3</v>
          </cell>
          <cell r="M38">
            <v>3</v>
          </cell>
          <cell r="N38">
            <v>0</v>
          </cell>
          <cell r="O38">
            <v>0</v>
          </cell>
          <cell r="Q38">
            <v>3</v>
          </cell>
          <cell r="R38">
            <v>1</v>
          </cell>
          <cell r="S38">
            <v>1</v>
          </cell>
          <cell r="T38">
            <v>3</v>
          </cell>
          <cell r="U38">
            <v>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3</v>
          </cell>
          <cell r="AA38">
            <v>3</v>
          </cell>
          <cell r="AB38">
            <v>0</v>
          </cell>
          <cell r="AC38">
            <v>0</v>
          </cell>
          <cell r="AD38">
            <v>7</v>
          </cell>
          <cell r="AE38">
            <v>7</v>
          </cell>
        </row>
        <row r="39">
          <cell r="AG39">
            <v>12</v>
          </cell>
          <cell r="AH39">
            <v>6</v>
          </cell>
          <cell r="AJ39">
            <v>7</v>
          </cell>
          <cell r="AK39">
            <v>4</v>
          </cell>
          <cell r="AL39">
            <v>9</v>
          </cell>
          <cell r="AM39">
            <v>6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2</v>
          </cell>
          <cell r="G40">
            <v>2</v>
          </cell>
          <cell r="H40">
            <v>1</v>
          </cell>
          <cell r="I40">
            <v>5</v>
          </cell>
          <cell r="J40">
            <v>2</v>
          </cell>
          <cell r="K40">
            <v>0</v>
          </cell>
          <cell r="L40">
            <v>2</v>
          </cell>
          <cell r="M40">
            <v>9</v>
          </cell>
          <cell r="N40">
            <v>0</v>
          </cell>
          <cell r="O40">
            <v>0</v>
          </cell>
          <cell r="Q40">
            <v>1</v>
          </cell>
          <cell r="R40">
            <v>0</v>
          </cell>
          <cell r="S40">
            <v>1</v>
          </cell>
          <cell r="T40">
            <v>3</v>
          </cell>
          <cell r="U40">
            <v>0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9</v>
          </cell>
          <cell r="AA40">
            <v>21</v>
          </cell>
          <cell r="AB40">
            <v>0</v>
          </cell>
          <cell r="AC40">
            <v>0</v>
          </cell>
          <cell r="AD40">
            <v>22</v>
          </cell>
          <cell r="AE40">
            <v>22</v>
          </cell>
        </row>
        <row r="41">
          <cell r="C41">
            <v>0</v>
          </cell>
          <cell r="D41">
            <v>5</v>
          </cell>
          <cell r="E41">
            <v>0</v>
          </cell>
          <cell r="F41">
            <v>4</v>
          </cell>
          <cell r="G41">
            <v>0</v>
          </cell>
          <cell r="H41">
            <v>0</v>
          </cell>
          <cell r="I41">
            <v>2</v>
          </cell>
          <cell r="J41">
            <v>0</v>
          </cell>
          <cell r="K41">
            <v>0</v>
          </cell>
          <cell r="L41">
            <v>3</v>
          </cell>
          <cell r="M41">
            <v>14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5</v>
          </cell>
          <cell r="U41">
            <v>1</v>
          </cell>
          <cell r="V41">
            <v>1</v>
          </cell>
          <cell r="W41">
            <v>1</v>
          </cell>
          <cell r="X41">
            <v>0</v>
          </cell>
          <cell r="Y41">
            <v>0</v>
          </cell>
          <cell r="Z41">
            <v>11</v>
          </cell>
          <cell r="AA41">
            <v>26</v>
          </cell>
          <cell r="AB41">
            <v>0</v>
          </cell>
          <cell r="AC41">
            <v>0</v>
          </cell>
          <cell r="AD41">
            <v>17</v>
          </cell>
          <cell r="AE41">
            <v>17</v>
          </cell>
        </row>
        <row r="42">
          <cell r="AG42">
            <v>4</v>
          </cell>
          <cell r="AH42">
            <v>0</v>
          </cell>
          <cell r="AJ42">
            <v>3</v>
          </cell>
          <cell r="AK42">
            <v>3</v>
          </cell>
          <cell r="AL42">
            <v>4</v>
          </cell>
          <cell r="AM42">
            <v>2</v>
          </cell>
        </row>
        <row r="43">
          <cell r="C43">
            <v>0</v>
          </cell>
          <cell r="D43">
            <v>4</v>
          </cell>
          <cell r="E43">
            <v>0</v>
          </cell>
          <cell r="F43">
            <v>0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1</v>
          </cell>
          <cell r="O43">
            <v>0</v>
          </cell>
          <cell r="Q43">
            <v>0</v>
          </cell>
          <cell r="R43">
            <v>3</v>
          </cell>
          <cell r="S43">
            <v>1</v>
          </cell>
          <cell r="T43">
            <v>2</v>
          </cell>
          <cell r="U43">
            <v>0</v>
          </cell>
          <cell r="V43">
            <v>1</v>
          </cell>
          <cell r="W43">
            <v>4</v>
          </cell>
          <cell r="X43">
            <v>0</v>
          </cell>
          <cell r="Y43">
            <v>0</v>
          </cell>
          <cell r="Z43">
            <v>0</v>
          </cell>
          <cell r="AA43">
            <v>3</v>
          </cell>
          <cell r="AB43">
            <v>0</v>
          </cell>
          <cell r="AC43">
            <v>0</v>
          </cell>
          <cell r="AD43">
            <v>4</v>
          </cell>
          <cell r="AE43">
            <v>4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3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2</v>
          </cell>
          <cell r="N44">
            <v>0</v>
          </cell>
          <cell r="O44">
            <v>0</v>
          </cell>
          <cell r="Q44">
            <v>0</v>
          </cell>
          <cell r="R44">
            <v>1</v>
          </cell>
          <cell r="S44">
            <v>0</v>
          </cell>
          <cell r="T44">
            <v>2</v>
          </cell>
          <cell r="U44">
            <v>2</v>
          </cell>
          <cell r="V44">
            <v>0</v>
          </cell>
          <cell r="W44">
            <v>2</v>
          </cell>
          <cell r="X44">
            <v>0</v>
          </cell>
          <cell r="Y44">
            <v>0</v>
          </cell>
          <cell r="Z44">
            <v>0</v>
          </cell>
          <cell r="AA44">
            <v>4</v>
          </cell>
          <cell r="AB44">
            <v>0</v>
          </cell>
          <cell r="AC44">
            <v>0</v>
          </cell>
          <cell r="AD44">
            <v>1</v>
          </cell>
          <cell r="AE44">
            <v>1</v>
          </cell>
        </row>
        <row r="45">
          <cell r="AG45">
            <v>3</v>
          </cell>
          <cell r="AH45">
            <v>5</v>
          </cell>
          <cell r="AJ45">
            <v>2</v>
          </cell>
          <cell r="AK45">
            <v>2</v>
          </cell>
          <cell r="AL45">
            <v>4</v>
          </cell>
          <cell r="AM45">
            <v>3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0</v>
          </cell>
          <cell r="H46">
            <v>0</v>
          </cell>
          <cell r="I46">
            <v>1</v>
          </cell>
          <cell r="J46">
            <v>0</v>
          </cell>
          <cell r="K46">
            <v>0</v>
          </cell>
          <cell r="L46">
            <v>2</v>
          </cell>
          <cell r="M46">
            <v>3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3</v>
          </cell>
          <cell r="U46">
            <v>0</v>
          </cell>
          <cell r="V46">
            <v>0</v>
          </cell>
          <cell r="W46">
            <v>2</v>
          </cell>
          <cell r="X46">
            <v>0</v>
          </cell>
          <cell r="Y46">
            <v>0</v>
          </cell>
          <cell r="Z46">
            <v>3</v>
          </cell>
          <cell r="AA46">
            <v>2</v>
          </cell>
          <cell r="AB46">
            <v>0</v>
          </cell>
          <cell r="AC46">
            <v>0</v>
          </cell>
          <cell r="AD46">
            <v>13</v>
          </cell>
          <cell r="AE46">
            <v>13</v>
          </cell>
        </row>
        <row r="47">
          <cell r="C47">
            <v>0</v>
          </cell>
          <cell r="D47">
            <v>1</v>
          </cell>
          <cell r="E47">
            <v>0</v>
          </cell>
          <cell r="F47">
            <v>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4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</v>
          </cell>
          <cell r="AA47">
            <v>0</v>
          </cell>
          <cell r="AB47">
            <v>0</v>
          </cell>
          <cell r="AC47">
            <v>0</v>
          </cell>
          <cell r="AD47">
            <v>11</v>
          </cell>
          <cell r="AE47">
            <v>11</v>
          </cell>
        </row>
      </sheetData>
      <sheetData sheetId="7">
        <row r="9">
          <cell r="AG9">
            <v>25</v>
          </cell>
          <cell r="AH9">
            <v>24</v>
          </cell>
          <cell r="AJ9">
            <v>34</v>
          </cell>
          <cell r="AK9">
            <v>22</v>
          </cell>
          <cell r="AL9">
            <v>31</v>
          </cell>
          <cell r="AM9">
            <v>32</v>
          </cell>
        </row>
        <row r="10">
          <cell r="C10">
            <v>1</v>
          </cell>
          <cell r="D10">
            <v>19</v>
          </cell>
          <cell r="E10">
            <v>20</v>
          </cell>
          <cell r="F10">
            <v>5</v>
          </cell>
          <cell r="G10">
            <v>5</v>
          </cell>
          <cell r="H10">
            <v>1</v>
          </cell>
          <cell r="I10">
            <v>11</v>
          </cell>
          <cell r="J10">
            <v>1</v>
          </cell>
          <cell r="K10">
            <v>0</v>
          </cell>
          <cell r="L10">
            <v>22</v>
          </cell>
          <cell r="M10">
            <v>94</v>
          </cell>
          <cell r="N10">
            <v>3</v>
          </cell>
          <cell r="O10">
            <v>0</v>
          </cell>
          <cell r="Q10">
            <v>10</v>
          </cell>
          <cell r="R10">
            <v>20</v>
          </cell>
          <cell r="S10">
            <v>18</v>
          </cell>
          <cell r="T10">
            <v>21</v>
          </cell>
          <cell r="U10">
            <v>6</v>
          </cell>
          <cell r="V10">
            <v>1</v>
          </cell>
          <cell r="W10">
            <v>9</v>
          </cell>
          <cell r="X10">
            <v>2</v>
          </cell>
          <cell r="Y10">
            <v>0</v>
          </cell>
          <cell r="Z10">
            <v>18</v>
          </cell>
          <cell r="AA10">
            <v>134</v>
          </cell>
          <cell r="AB10">
            <v>0</v>
          </cell>
          <cell r="AC10">
            <v>0</v>
          </cell>
          <cell r="AD10">
            <v>191</v>
          </cell>
          <cell r="AE10">
            <v>191</v>
          </cell>
        </row>
        <row r="11">
          <cell r="C11">
            <v>1</v>
          </cell>
          <cell r="D11">
            <v>21</v>
          </cell>
          <cell r="E11">
            <v>29</v>
          </cell>
          <cell r="F11">
            <v>6</v>
          </cell>
          <cell r="G11">
            <v>4</v>
          </cell>
          <cell r="H11">
            <v>3</v>
          </cell>
          <cell r="I11">
            <v>11</v>
          </cell>
          <cell r="J11">
            <v>1</v>
          </cell>
          <cell r="K11">
            <v>0</v>
          </cell>
          <cell r="L11">
            <v>26</v>
          </cell>
          <cell r="M11">
            <v>142</v>
          </cell>
          <cell r="N11">
            <v>4</v>
          </cell>
          <cell r="O11">
            <v>0</v>
          </cell>
          <cell r="Q11">
            <v>10</v>
          </cell>
          <cell r="R11">
            <v>27</v>
          </cell>
          <cell r="S11">
            <v>23</v>
          </cell>
          <cell r="T11">
            <v>13</v>
          </cell>
          <cell r="U11">
            <v>6</v>
          </cell>
          <cell r="V11">
            <v>4</v>
          </cell>
          <cell r="W11">
            <v>12</v>
          </cell>
          <cell r="X11">
            <v>4</v>
          </cell>
          <cell r="Y11">
            <v>0</v>
          </cell>
          <cell r="Z11">
            <v>31</v>
          </cell>
          <cell r="AA11">
            <v>149</v>
          </cell>
          <cell r="AB11">
            <v>0</v>
          </cell>
          <cell r="AC11">
            <v>0</v>
          </cell>
          <cell r="AD11">
            <v>203</v>
          </cell>
          <cell r="AE11">
            <v>203</v>
          </cell>
        </row>
        <row r="12">
          <cell r="AG12">
            <v>1</v>
          </cell>
          <cell r="AH12">
            <v>5</v>
          </cell>
          <cell r="AJ12">
            <v>9</v>
          </cell>
          <cell r="AK12">
            <v>2</v>
          </cell>
          <cell r="AL12">
            <v>6</v>
          </cell>
          <cell r="AM12">
            <v>0</v>
          </cell>
        </row>
        <row r="13">
          <cell r="C13">
            <v>0</v>
          </cell>
          <cell r="D13">
            <v>3</v>
          </cell>
          <cell r="E13">
            <v>2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8</v>
          </cell>
          <cell r="N13">
            <v>0</v>
          </cell>
          <cell r="O13">
            <v>0</v>
          </cell>
          <cell r="Q13">
            <v>0</v>
          </cell>
          <cell r="R13">
            <v>3</v>
          </cell>
          <cell r="S13">
            <v>0</v>
          </cell>
          <cell r="T13">
            <v>4</v>
          </cell>
          <cell r="U13">
            <v>1</v>
          </cell>
          <cell r="V13">
            <v>1</v>
          </cell>
          <cell r="W13">
            <v>1</v>
          </cell>
          <cell r="X13">
            <v>0</v>
          </cell>
          <cell r="Y13">
            <v>0</v>
          </cell>
          <cell r="Z13">
            <v>1</v>
          </cell>
          <cell r="AA13">
            <v>4</v>
          </cell>
          <cell r="AB13">
            <v>0</v>
          </cell>
          <cell r="AC13">
            <v>0</v>
          </cell>
          <cell r="AD13">
            <v>5</v>
          </cell>
          <cell r="AE13">
            <v>5</v>
          </cell>
        </row>
        <row r="14">
          <cell r="C14">
            <v>0</v>
          </cell>
          <cell r="D14">
            <v>3</v>
          </cell>
          <cell r="E14">
            <v>2</v>
          </cell>
          <cell r="F14">
            <v>0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</v>
          </cell>
          <cell r="M14">
            <v>12</v>
          </cell>
          <cell r="N14">
            <v>0</v>
          </cell>
          <cell r="O14">
            <v>0</v>
          </cell>
          <cell r="Q14">
            <v>1</v>
          </cell>
          <cell r="R14">
            <v>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1</v>
          </cell>
          <cell r="AA14">
            <v>4</v>
          </cell>
          <cell r="AB14">
            <v>0</v>
          </cell>
          <cell r="AC14">
            <v>0</v>
          </cell>
          <cell r="AD14">
            <v>10</v>
          </cell>
          <cell r="AE14">
            <v>10</v>
          </cell>
        </row>
        <row r="15">
          <cell r="AG15">
            <v>10</v>
          </cell>
          <cell r="AH15">
            <v>5</v>
          </cell>
          <cell r="AJ15">
            <v>15</v>
          </cell>
          <cell r="AK15">
            <v>13</v>
          </cell>
          <cell r="AL15">
            <v>6</v>
          </cell>
          <cell r="AM15">
            <v>6</v>
          </cell>
        </row>
        <row r="16">
          <cell r="C16">
            <v>0</v>
          </cell>
          <cell r="D16">
            <v>4</v>
          </cell>
          <cell r="E16">
            <v>5</v>
          </cell>
          <cell r="F16">
            <v>4</v>
          </cell>
          <cell r="G16">
            <v>2</v>
          </cell>
          <cell r="H16">
            <v>0</v>
          </cell>
          <cell r="I16">
            <v>4</v>
          </cell>
          <cell r="J16">
            <v>0</v>
          </cell>
          <cell r="K16">
            <v>0</v>
          </cell>
          <cell r="L16">
            <v>5</v>
          </cell>
          <cell r="M16">
            <v>13</v>
          </cell>
          <cell r="N16">
            <v>0</v>
          </cell>
          <cell r="O16">
            <v>0</v>
          </cell>
          <cell r="Q16">
            <v>1</v>
          </cell>
          <cell r="R16">
            <v>5</v>
          </cell>
          <cell r="S16">
            <v>0</v>
          </cell>
          <cell r="T16">
            <v>5</v>
          </cell>
          <cell r="U16">
            <v>1</v>
          </cell>
          <cell r="V16">
            <v>1</v>
          </cell>
          <cell r="W16">
            <v>1</v>
          </cell>
          <cell r="X16">
            <v>0</v>
          </cell>
          <cell r="Y16">
            <v>0</v>
          </cell>
          <cell r="Z16">
            <v>6</v>
          </cell>
          <cell r="AA16">
            <v>13</v>
          </cell>
          <cell r="AB16">
            <v>0</v>
          </cell>
          <cell r="AC16">
            <v>0</v>
          </cell>
          <cell r="AD16">
            <v>27</v>
          </cell>
          <cell r="AE16">
            <v>27</v>
          </cell>
        </row>
        <row r="17">
          <cell r="C17">
            <v>0</v>
          </cell>
          <cell r="D17">
            <v>5</v>
          </cell>
          <cell r="E17">
            <v>2</v>
          </cell>
          <cell r="F17">
            <v>8</v>
          </cell>
          <cell r="G17">
            <v>3</v>
          </cell>
          <cell r="H17">
            <v>0</v>
          </cell>
          <cell r="I17">
            <v>1</v>
          </cell>
          <cell r="J17">
            <v>0</v>
          </cell>
          <cell r="K17">
            <v>0</v>
          </cell>
          <cell r="L17">
            <v>4</v>
          </cell>
          <cell r="M17">
            <v>14</v>
          </cell>
          <cell r="N17">
            <v>1</v>
          </cell>
          <cell r="O17">
            <v>0</v>
          </cell>
          <cell r="Q17">
            <v>2</v>
          </cell>
          <cell r="R17">
            <v>5</v>
          </cell>
          <cell r="S17">
            <v>0</v>
          </cell>
          <cell r="T17">
            <v>4</v>
          </cell>
          <cell r="U17">
            <v>7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10</v>
          </cell>
          <cell r="AA17">
            <v>15</v>
          </cell>
          <cell r="AB17">
            <v>0</v>
          </cell>
          <cell r="AC17">
            <v>0</v>
          </cell>
          <cell r="AD17">
            <v>31</v>
          </cell>
          <cell r="AE17">
            <v>31</v>
          </cell>
        </row>
        <row r="18">
          <cell r="AG18">
            <v>3</v>
          </cell>
          <cell r="AH18">
            <v>7</v>
          </cell>
          <cell r="AJ18">
            <v>4</v>
          </cell>
          <cell r="AK18">
            <v>3</v>
          </cell>
          <cell r="AL18">
            <v>6</v>
          </cell>
          <cell r="AM18">
            <v>6</v>
          </cell>
        </row>
        <row r="19">
          <cell r="C19">
            <v>0</v>
          </cell>
          <cell r="D19">
            <v>2</v>
          </cell>
          <cell r="E19">
            <v>8</v>
          </cell>
          <cell r="F19">
            <v>5</v>
          </cell>
          <cell r="G19">
            <v>2</v>
          </cell>
          <cell r="H19">
            <v>2</v>
          </cell>
          <cell r="I19">
            <v>0</v>
          </cell>
          <cell r="J19">
            <v>0</v>
          </cell>
          <cell r="K19">
            <v>0</v>
          </cell>
          <cell r="L19">
            <v>12</v>
          </cell>
          <cell r="M19">
            <v>28</v>
          </cell>
          <cell r="N19">
            <v>0</v>
          </cell>
          <cell r="O19">
            <v>0</v>
          </cell>
          <cell r="Q19">
            <v>4</v>
          </cell>
          <cell r="R19">
            <v>5</v>
          </cell>
          <cell r="S19">
            <v>1</v>
          </cell>
          <cell r="T19">
            <v>2</v>
          </cell>
          <cell r="U19">
            <v>0</v>
          </cell>
          <cell r="V19">
            <v>2</v>
          </cell>
          <cell r="W19">
            <v>2</v>
          </cell>
          <cell r="X19">
            <v>1</v>
          </cell>
          <cell r="Y19">
            <v>0</v>
          </cell>
          <cell r="Z19">
            <v>10</v>
          </cell>
          <cell r="AA19">
            <v>32</v>
          </cell>
          <cell r="AB19">
            <v>0</v>
          </cell>
          <cell r="AC19">
            <v>0</v>
          </cell>
          <cell r="AD19">
            <v>39</v>
          </cell>
          <cell r="AE19">
            <v>39</v>
          </cell>
        </row>
        <row r="20">
          <cell r="C20">
            <v>0</v>
          </cell>
          <cell r="D20">
            <v>2</v>
          </cell>
          <cell r="E20">
            <v>10</v>
          </cell>
          <cell r="F20">
            <v>3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  <cell r="L20">
            <v>7</v>
          </cell>
          <cell r="M20">
            <v>44</v>
          </cell>
          <cell r="N20">
            <v>0</v>
          </cell>
          <cell r="O20">
            <v>0</v>
          </cell>
          <cell r="Q20">
            <v>1</v>
          </cell>
          <cell r="R20">
            <v>7</v>
          </cell>
          <cell r="S20">
            <v>4</v>
          </cell>
          <cell r="T20">
            <v>6</v>
          </cell>
          <cell r="U20">
            <v>0</v>
          </cell>
          <cell r="V20">
            <v>0</v>
          </cell>
          <cell r="W20">
            <v>1</v>
          </cell>
          <cell r="X20">
            <v>2</v>
          </cell>
          <cell r="Y20">
            <v>0</v>
          </cell>
          <cell r="Z20">
            <v>11</v>
          </cell>
          <cell r="AA20">
            <v>29</v>
          </cell>
          <cell r="AB20">
            <v>0</v>
          </cell>
          <cell r="AC20">
            <v>0</v>
          </cell>
          <cell r="AD20">
            <v>38</v>
          </cell>
          <cell r="AE20">
            <v>38</v>
          </cell>
        </row>
        <row r="21">
          <cell r="AG21">
            <v>27</v>
          </cell>
          <cell r="AH21">
            <v>20</v>
          </cell>
          <cell r="AJ21">
            <v>30</v>
          </cell>
          <cell r="AK21">
            <v>20</v>
          </cell>
          <cell r="AL21">
            <v>35</v>
          </cell>
          <cell r="AM21">
            <v>20</v>
          </cell>
        </row>
        <row r="22">
          <cell r="C22">
            <v>1</v>
          </cell>
          <cell r="D22">
            <v>10</v>
          </cell>
          <cell r="E22">
            <v>4</v>
          </cell>
          <cell r="F22">
            <v>17</v>
          </cell>
          <cell r="G22">
            <v>2</v>
          </cell>
          <cell r="H22">
            <v>1</v>
          </cell>
          <cell r="I22">
            <v>4</v>
          </cell>
          <cell r="J22">
            <v>0</v>
          </cell>
          <cell r="K22">
            <v>0</v>
          </cell>
          <cell r="L22">
            <v>19</v>
          </cell>
          <cell r="M22">
            <v>112</v>
          </cell>
          <cell r="N22">
            <v>0</v>
          </cell>
          <cell r="O22">
            <v>0</v>
          </cell>
          <cell r="Q22">
            <v>5</v>
          </cell>
          <cell r="R22">
            <v>12</v>
          </cell>
          <cell r="S22">
            <v>2</v>
          </cell>
          <cell r="T22">
            <v>8</v>
          </cell>
          <cell r="U22">
            <v>6</v>
          </cell>
          <cell r="V22">
            <v>3</v>
          </cell>
          <cell r="W22">
            <v>3</v>
          </cell>
          <cell r="X22">
            <v>1</v>
          </cell>
          <cell r="Y22">
            <v>0</v>
          </cell>
          <cell r="Z22">
            <v>26</v>
          </cell>
          <cell r="AA22">
            <v>74</v>
          </cell>
          <cell r="AB22">
            <v>0</v>
          </cell>
          <cell r="AC22">
            <v>0</v>
          </cell>
          <cell r="AD22">
            <v>106</v>
          </cell>
          <cell r="AE22">
            <v>106</v>
          </cell>
        </row>
        <row r="23">
          <cell r="C23">
            <v>2</v>
          </cell>
          <cell r="D23">
            <v>17</v>
          </cell>
          <cell r="E23">
            <v>6</v>
          </cell>
          <cell r="F23">
            <v>12</v>
          </cell>
          <cell r="G23">
            <v>8</v>
          </cell>
          <cell r="H23">
            <v>0</v>
          </cell>
          <cell r="I23">
            <v>3</v>
          </cell>
          <cell r="J23">
            <v>0</v>
          </cell>
          <cell r="K23">
            <v>1</v>
          </cell>
          <cell r="L23">
            <v>24</v>
          </cell>
          <cell r="M23">
            <v>128</v>
          </cell>
          <cell r="N23">
            <v>1</v>
          </cell>
          <cell r="O23">
            <v>0</v>
          </cell>
          <cell r="Q23">
            <v>2</v>
          </cell>
          <cell r="R23">
            <v>12</v>
          </cell>
          <cell r="S23">
            <v>6</v>
          </cell>
          <cell r="T23">
            <v>11</v>
          </cell>
          <cell r="U23">
            <v>7</v>
          </cell>
          <cell r="V23">
            <v>5</v>
          </cell>
          <cell r="W23">
            <v>3</v>
          </cell>
          <cell r="X23">
            <v>1</v>
          </cell>
          <cell r="Y23">
            <v>0</v>
          </cell>
          <cell r="Z23">
            <v>20</v>
          </cell>
          <cell r="AA23">
            <v>141</v>
          </cell>
          <cell r="AB23">
            <v>0</v>
          </cell>
          <cell r="AC23">
            <v>0</v>
          </cell>
          <cell r="AD23">
            <v>119</v>
          </cell>
          <cell r="AE23">
            <v>119</v>
          </cell>
        </row>
        <row r="24">
          <cell r="AG24">
            <v>6</v>
          </cell>
          <cell r="AH24">
            <v>7</v>
          </cell>
          <cell r="AJ24">
            <v>10</v>
          </cell>
          <cell r="AK24">
            <v>10</v>
          </cell>
          <cell r="AL24">
            <v>5</v>
          </cell>
          <cell r="AM24">
            <v>5</v>
          </cell>
        </row>
        <row r="25">
          <cell r="C25">
            <v>1</v>
          </cell>
          <cell r="D25">
            <v>1</v>
          </cell>
          <cell r="E25">
            <v>2</v>
          </cell>
          <cell r="F25">
            <v>5</v>
          </cell>
          <cell r="G25">
            <v>0</v>
          </cell>
          <cell r="H25">
            <v>1</v>
          </cell>
          <cell r="I25">
            <v>0</v>
          </cell>
          <cell r="J25">
            <v>1</v>
          </cell>
          <cell r="K25">
            <v>0</v>
          </cell>
          <cell r="L25">
            <v>2</v>
          </cell>
          <cell r="M25">
            <v>16</v>
          </cell>
          <cell r="N25">
            <v>0</v>
          </cell>
          <cell r="O25">
            <v>0</v>
          </cell>
          <cell r="Q25">
            <v>3</v>
          </cell>
          <cell r="R25">
            <v>6</v>
          </cell>
          <cell r="S25">
            <v>1</v>
          </cell>
          <cell r="T25">
            <v>1</v>
          </cell>
          <cell r="U25">
            <v>3</v>
          </cell>
          <cell r="V25">
            <v>1</v>
          </cell>
          <cell r="W25">
            <v>0</v>
          </cell>
          <cell r="X25">
            <v>1</v>
          </cell>
          <cell r="Y25">
            <v>0</v>
          </cell>
          <cell r="Z25">
            <v>5</v>
          </cell>
          <cell r="AA25">
            <v>16</v>
          </cell>
          <cell r="AB25">
            <v>0</v>
          </cell>
          <cell r="AC25">
            <v>0</v>
          </cell>
          <cell r="AD25">
            <v>11</v>
          </cell>
          <cell r="AE25">
            <v>11</v>
          </cell>
        </row>
        <row r="26">
          <cell r="C26">
            <v>0</v>
          </cell>
          <cell r="D26">
            <v>4</v>
          </cell>
          <cell r="E26">
            <v>2</v>
          </cell>
          <cell r="F26">
            <v>4</v>
          </cell>
          <cell r="G26">
            <v>3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25</v>
          </cell>
          <cell r="N26">
            <v>1</v>
          </cell>
          <cell r="O26">
            <v>0</v>
          </cell>
          <cell r="Q26">
            <v>0</v>
          </cell>
          <cell r="R26">
            <v>7</v>
          </cell>
          <cell r="S26">
            <v>0</v>
          </cell>
          <cell r="T26">
            <v>2</v>
          </cell>
          <cell r="U26">
            <v>6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>
            <v>3</v>
          </cell>
          <cell r="AA26">
            <v>17</v>
          </cell>
          <cell r="AB26">
            <v>0</v>
          </cell>
          <cell r="AC26">
            <v>0</v>
          </cell>
          <cell r="AD26">
            <v>13</v>
          </cell>
          <cell r="AE26">
            <v>13</v>
          </cell>
        </row>
        <row r="27">
          <cell r="AG27">
            <v>5</v>
          </cell>
          <cell r="AH27">
            <v>3</v>
          </cell>
          <cell r="AJ27">
            <v>6</v>
          </cell>
          <cell r="AK27">
            <v>6</v>
          </cell>
          <cell r="AL27">
            <v>2</v>
          </cell>
          <cell r="AM27">
            <v>7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5</v>
          </cell>
          <cell r="G28">
            <v>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</v>
          </cell>
          <cell r="M28">
            <v>6</v>
          </cell>
          <cell r="N28">
            <v>0</v>
          </cell>
          <cell r="O28">
            <v>0</v>
          </cell>
          <cell r="Q28">
            <v>0</v>
          </cell>
          <cell r="R28">
            <v>3</v>
          </cell>
          <cell r="S28">
            <v>0</v>
          </cell>
          <cell r="T28">
            <v>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</v>
          </cell>
          <cell r="AA28">
            <v>14</v>
          </cell>
          <cell r="AB28">
            <v>0</v>
          </cell>
          <cell r="AC28">
            <v>0</v>
          </cell>
          <cell r="AD28">
            <v>12</v>
          </cell>
          <cell r="AE28">
            <v>12</v>
          </cell>
        </row>
        <row r="29">
          <cell r="C29">
            <v>0</v>
          </cell>
          <cell r="D29">
            <v>5</v>
          </cell>
          <cell r="E29">
            <v>3</v>
          </cell>
          <cell r="F29">
            <v>3</v>
          </cell>
          <cell r="G29">
            <v>4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3</v>
          </cell>
          <cell r="M29">
            <v>4</v>
          </cell>
          <cell r="N29">
            <v>0</v>
          </cell>
          <cell r="O29">
            <v>0</v>
          </cell>
          <cell r="Q29">
            <v>1</v>
          </cell>
          <cell r="R29">
            <v>4</v>
          </cell>
          <cell r="S29">
            <v>1</v>
          </cell>
          <cell r="T29">
            <v>3</v>
          </cell>
          <cell r="U29">
            <v>2</v>
          </cell>
          <cell r="V29">
            <v>1</v>
          </cell>
          <cell r="W29">
            <v>2</v>
          </cell>
          <cell r="X29">
            <v>0</v>
          </cell>
          <cell r="Y29">
            <v>0</v>
          </cell>
          <cell r="Z29">
            <v>6</v>
          </cell>
          <cell r="AA29">
            <v>7</v>
          </cell>
          <cell r="AB29">
            <v>0</v>
          </cell>
          <cell r="AC29">
            <v>0</v>
          </cell>
          <cell r="AD29">
            <v>9</v>
          </cell>
          <cell r="AE29">
            <v>9</v>
          </cell>
        </row>
        <row r="30">
          <cell r="AG30">
            <v>2</v>
          </cell>
          <cell r="AH30">
            <v>2</v>
          </cell>
          <cell r="AJ30">
            <v>4</v>
          </cell>
          <cell r="AK30">
            <v>1</v>
          </cell>
          <cell r="AL30">
            <v>2</v>
          </cell>
          <cell r="AM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5</v>
          </cell>
          <cell r="M31">
            <v>4</v>
          </cell>
          <cell r="N31">
            <v>0</v>
          </cell>
          <cell r="O31">
            <v>0</v>
          </cell>
          <cell r="Q31">
            <v>0</v>
          </cell>
          <cell r="R31">
            <v>4</v>
          </cell>
          <cell r="S31">
            <v>1</v>
          </cell>
          <cell r="T31">
            <v>2</v>
          </cell>
          <cell r="U31">
            <v>0</v>
          </cell>
          <cell r="V31">
            <v>0</v>
          </cell>
          <cell r="W31">
            <v>2</v>
          </cell>
          <cell r="X31">
            <v>0</v>
          </cell>
          <cell r="Y31">
            <v>0</v>
          </cell>
          <cell r="Z31">
            <v>2</v>
          </cell>
          <cell r="AA31">
            <v>6</v>
          </cell>
          <cell r="AB31">
            <v>0</v>
          </cell>
          <cell r="AC31">
            <v>0</v>
          </cell>
          <cell r="AD31">
            <v>1</v>
          </cell>
          <cell r="AE31">
            <v>1</v>
          </cell>
        </row>
        <row r="32">
          <cell r="C32">
            <v>0</v>
          </cell>
          <cell r="D32">
            <v>3</v>
          </cell>
          <cell r="E32">
            <v>2</v>
          </cell>
          <cell r="F32">
            <v>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</v>
          </cell>
          <cell r="M32">
            <v>4</v>
          </cell>
          <cell r="N32">
            <v>0</v>
          </cell>
          <cell r="O32">
            <v>0</v>
          </cell>
          <cell r="Q32">
            <v>0</v>
          </cell>
          <cell r="R32">
            <v>3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</v>
          </cell>
          <cell r="AA32">
            <v>5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</row>
        <row r="33">
          <cell r="AG33">
            <v>2</v>
          </cell>
          <cell r="AH33">
            <v>3</v>
          </cell>
          <cell r="AJ33">
            <v>10</v>
          </cell>
          <cell r="AK33">
            <v>2</v>
          </cell>
          <cell r="AL33">
            <v>1</v>
          </cell>
          <cell r="AM33">
            <v>2</v>
          </cell>
        </row>
        <row r="34">
          <cell r="C34">
            <v>0</v>
          </cell>
          <cell r="D34">
            <v>3</v>
          </cell>
          <cell r="E34">
            <v>1</v>
          </cell>
          <cell r="F34">
            <v>2</v>
          </cell>
          <cell r="G34">
            <v>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7</v>
          </cell>
          <cell r="N34">
            <v>0</v>
          </cell>
          <cell r="O34">
            <v>0</v>
          </cell>
          <cell r="Q34">
            <v>0</v>
          </cell>
          <cell r="R34">
            <v>5</v>
          </cell>
          <cell r="S34">
            <v>0</v>
          </cell>
          <cell r="T34">
            <v>4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</v>
          </cell>
          <cell r="AA34">
            <v>9</v>
          </cell>
          <cell r="AB34">
            <v>0</v>
          </cell>
          <cell r="AC34">
            <v>0</v>
          </cell>
          <cell r="AD34">
            <v>13</v>
          </cell>
          <cell r="AE34">
            <v>13</v>
          </cell>
        </row>
        <row r="35">
          <cell r="C35">
            <v>0</v>
          </cell>
          <cell r="D35">
            <v>8</v>
          </cell>
          <cell r="E35">
            <v>0</v>
          </cell>
          <cell r="F35">
            <v>3</v>
          </cell>
          <cell r="G35">
            <v>3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1</v>
          </cell>
          <cell r="N35">
            <v>0</v>
          </cell>
          <cell r="O35">
            <v>0</v>
          </cell>
          <cell r="Q35">
            <v>1</v>
          </cell>
          <cell r="R35">
            <v>1</v>
          </cell>
          <cell r="S35">
            <v>0</v>
          </cell>
          <cell r="T35">
            <v>2</v>
          </cell>
          <cell r="U35">
            <v>1</v>
          </cell>
          <cell r="V35">
            <v>2</v>
          </cell>
          <cell r="W35">
            <v>1</v>
          </cell>
          <cell r="X35">
            <v>0</v>
          </cell>
          <cell r="Y35">
            <v>0</v>
          </cell>
          <cell r="Z35">
            <v>3</v>
          </cell>
          <cell r="AA35">
            <v>9</v>
          </cell>
          <cell r="AB35">
            <v>0</v>
          </cell>
          <cell r="AC35">
            <v>0</v>
          </cell>
          <cell r="AD35">
            <v>6</v>
          </cell>
          <cell r="AE35">
            <v>6</v>
          </cell>
        </row>
        <row r="36">
          <cell r="AG36">
            <v>1</v>
          </cell>
          <cell r="AH36">
            <v>1</v>
          </cell>
          <cell r="AJ36">
            <v>9</v>
          </cell>
          <cell r="AK36">
            <v>3</v>
          </cell>
          <cell r="AL36">
            <v>3</v>
          </cell>
          <cell r="AM36">
            <v>2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5</v>
          </cell>
          <cell r="M37">
            <v>3</v>
          </cell>
          <cell r="N37">
            <v>0</v>
          </cell>
          <cell r="O37">
            <v>0</v>
          </cell>
          <cell r="Q37">
            <v>0</v>
          </cell>
          <cell r="R37">
            <v>3</v>
          </cell>
          <cell r="S37">
            <v>0</v>
          </cell>
          <cell r="T37">
            <v>4</v>
          </cell>
          <cell r="U37">
            <v>1</v>
          </cell>
          <cell r="V37">
            <v>2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4</v>
          </cell>
          <cell r="AB37">
            <v>0</v>
          </cell>
          <cell r="AC37">
            <v>0</v>
          </cell>
          <cell r="AD37">
            <v>6</v>
          </cell>
          <cell r="AE37">
            <v>6</v>
          </cell>
        </row>
        <row r="38">
          <cell r="C38">
            <v>0</v>
          </cell>
          <cell r="D38">
            <v>4</v>
          </cell>
          <cell r="E38">
            <v>1</v>
          </cell>
          <cell r="F38">
            <v>1</v>
          </cell>
          <cell r="G38">
            <v>1</v>
          </cell>
          <cell r="H38">
            <v>3</v>
          </cell>
          <cell r="I38">
            <v>3</v>
          </cell>
          <cell r="J38">
            <v>0</v>
          </cell>
          <cell r="K38">
            <v>0</v>
          </cell>
          <cell r="L38">
            <v>5</v>
          </cell>
          <cell r="M38">
            <v>2</v>
          </cell>
          <cell r="N38">
            <v>0</v>
          </cell>
          <cell r="O38">
            <v>0</v>
          </cell>
          <cell r="Q38">
            <v>0</v>
          </cell>
          <cell r="R38">
            <v>3</v>
          </cell>
          <cell r="S38">
            <v>0</v>
          </cell>
          <cell r="T38">
            <v>2</v>
          </cell>
          <cell r="U38">
            <v>0</v>
          </cell>
          <cell r="V38">
            <v>1</v>
          </cell>
          <cell r="W38">
            <v>1</v>
          </cell>
          <cell r="X38">
            <v>0</v>
          </cell>
          <cell r="Y38">
            <v>0</v>
          </cell>
          <cell r="Z38">
            <v>3</v>
          </cell>
          <cell r="AA38">
            <v>7</v>
          </cell>
          <cell r="AB38">
            <v>0</v>
          </cell>
          <cell r="AC38">
            <v>0</v>
          </cell>
          <cell r="AD38">
            <v>1</v>
          </cell>
          <cell r="AE38">
            <v>1</v>
          </cell>
        </row>
        <row r="39">
          <cell r="AG39">
            <v>11</v>
          </cell>
          <cell r="AH39">
            <v>9</v>
          </cell>
          <cell r="AJ39">
            <v>3</v>
          </cell>
          <cell r="AK39">
            <v>6</v>
          </cell>
          <cell r="AL39">
            <v>8</v>
          </cell>
          <cell r="AM39">
            <v>4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4</v>
          </cell>
          <cell r="G40">
            <v>1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11</v>
          </cell>
          <cell r="M40">
            <v>25</v>
          </cell>
          <cell r="N40">
            <v>0</v>
          </cell>
          <cell r="O40">
            <v>0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</v>
          </cell>
          <cell r="AA40">
            <v>15</v>
          </cell>
          <cell r="AB40">
            <v>0</v>
          </cell>
          <cell r="AC40">
            <v>0</v>
          </cell>
          <cell r="AD40">
            <v>18</v>
          </cell>
          <cell r="AE40">
            <v>18</v>
          </cell>
        </row>
        <row r="41">
          <cell r="C41">
            <v>0</v>
          </cell>
          <cell r="D41">
            <v>4</v>
          </cell>
          <cell r="E41">
            <v>1</v>
          </cell>
          <cell r="F41">
            <v>1</v>
          </cell>
          <cell r="G41">
            <v>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8</v>
          </cell>
          <cell r="M41">
            <v>24</v>
          </cell>
          <cell r="N41">
            <v>0</v>
          </cell>
          <cell r="O41">
            <v>0</v>
          </cell>
          <cell r="Q41">
            <v>0</v>
          </cell>
          <cell r="R41">
            <v>6</v>
          </cell>
          <cell r="S41">
            <v>0</v>
          </cell>
          <cell r="T41">
            <v>7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</v>
          </cell>
          <cell r="AA41">
            <v>16</v>
          </cell>
          <cell r="AB41">
            <v>0</v>
          </cell>
          <cell r="AC41">
            <v>0</v>
          </cell>
          <cell r="AD41">
            <v>25</v>
          </cell>
          <cell r="AE41">
            <v>25</v>
          </cell>
        </row>
        <row r="42">
          <cell r="AG42">
            <v>6</v>
          </cell>
          <cell r="AH42">
            <v>2</v>
          </cell>
          <cell r="AJ42">
            <v>5</v>
          </cell>
          <cell r="AK42">
            <v>0</v>
          </cell>
          <cell r="AL42">
            <v>2</v>
          </cell>
          <cell r="AM42">
            <v>1</v>
          </cell>
        </row>
        <row r="43">
          <cell r="C43">
            <v>0</v>
          </cell>
          <cell r="D43">
            <v>2</v>
          </cell>
          <cell r="E43">
            <v>1</v>
          </cell>
          <cell r="F43">
            <v>1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1</v>
          </cell>
          <cell r="M43">
            <v>8</v>
          </cell>
          <cell r="N43">
            <v>0</v>
          </cell>
          <cell r="O43">
            <v>0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</v>
          </cell>
          <cell r="X43">
            <v>3</v>
          </cell>
          <cell r="Y43">
            <v>0</v>
          </cell>
          <cell r="Z43">
            <v>0</v>
          </cell>
          <cell r="AA43">
            <v>3</v>
          </cell>
          <cell r="AB43">
            <v>0</v>
          </cell>
          <cell r="AC43">
            <v>0</v>
          </cell>
          <cell r="AD43">
            <v>6</v>
          </cell>
          <cell r="AE43">
            <v>6</v>
          </cell>
        </row>
        <row r="44">
          <cell r="C44">
            <v>0</v>
          </cell>
          <cell r="D44">
            <v>5</v>
          </cell>
          <cell r="E44">
            <v>0</v>
          </cell>
          <cell r="F44">
            <v>2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5</v>
          </cell>
          <cell r="N44">
            <v>0</v>
          </cell>
          <cell r="O44">
            <v>0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0</v>
          </cell>
          <cell r="V44">
            <v>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8</v>
          </cell>
          <cell r="AB44">
            <v>0</v>
          </cell>
          <cell r="AC44">
            <v>0</v>
          </cell>
          <cell r="AD44">
            <v>6</v>
          </cell>
          <cell r="AE44">
            <v>6</v>
          </cell>
        </row>
        <row r="45">
          <cell r="AG45">
            <v>3</v>
          </cell>
          <cell r="AH45">
            <v>2</v>
          </cell>
          <cell r="AJ45">
            <v>3</v>
          </cell>
          <cell r="AK45">
            <v>3</v>
          </cell>
          <cell r="AL45">
            <v>2</v>
          </cell>
          <cell r="AM45">
            <v>2</v>
          </cell>
        </row>
        <row r="46">
          <cell r="C46">
            <v>0</v>
          </cell>
          <cell r="D46">
            <v>1</v>
          </cell>
          <cell r="E46">
            <v>0</v>
          </cell>
          <cell r="F46">
            <v>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</v>
          </cell>
          <cell r="M46">
            <v>4</v>
          </cell>
          <cell r="N46">
            <v>0</v>
          </cell>
          <cell r="O46">
            <v>0</v>
          </cell>
          <cell r="Q46">
            <v>0</v>
          </cell>
          <cell r="R46">
            <v>1</v>
          </cell>
          <cell r="S46">
            <v>0</v>
          </cell>
          <cell r="T46">
            <v>1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</v>
          </cell>
          <cell r="AB46">
            <v>0</v>
          </cell>
          <cell r="AC46">
            <v>0</v>
          </cell>
          <cell r="AD46">
            <v>2</v>
          </cell>
          <cell r="AE46">
            <v>2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11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</v>
          </cell>
          <cell r="M47">
            <v>5</v>
          </cell>
          <cell r="N47">
            <v>0</v>
          </cell>
          <cell r="O47">
            <v>0</v>
          </cell>
          <cell r="Q47">
            <v>0</v>
          </cell>
          <cell r="R47">
            <v>2</v>
          </cell>
          <cell r="S47">
            <v>0</v>
          </cell>
          <cell r="T47">
            <v>6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2</v>
          </cell>
          <cell r="AA47">
            <v>3</v>
          </cell>
          <cell r="AB47">
            <v>0</v>
          </cell>
          <cell r="AC47">
            <v>0</v>
          </cell>
          <cell r="AD47">
            <v>1</v>
          </cell>
          <cell r="AE47">
            <v>1</v>
          </cell>
        </row>
      </sheetData>
      <sheetData sheetId="8">
        <row r="9">
          <cell r="AG9">
            <v>30</v>
          </cell>
          <cell r="AH9">
            <v>23</v>
          </cell>
          <cell r="AJ9">
            <v>41</v>
          </cell>
          <cell r="AK9">
            <v>33</v>
          </cell>
          <cell r="AL9">
            <v>46</v>
          </cell>
          <cell r="AM9">
            <v>24</v>
          </cell>
        </row>
        <row r="10">
          <cell r="C10">
            <v>6</v>
          </cell>
          <cell r="D10">
            <v>20</v>
          </cell>
          <cell r="E10">
            <v>15</v>
          </cell>
          <cell r="F10">
            <v>10</v>
          </cell>
          <cell r="G10">
            <v>5</v>
          </cell>
          <cell r="H10">
            <v>4</v>
          </cell>
          <cell r="I10">
            <v>6</v>
          </cell>
          <cell r="J10">
            <v>0</v>
          </cell>
          <cell r="K10">
            <v>0</v>
          </cell>
          <cell r="L10">
            <v>12</v>
          </cell>
          <cell r="M10">
            <v>100</v>
          </cell>
          <cell r="N10">
            <v>1</v>
          </cell>
          <cell r="O10">
            <v>0</v>
          </cell>
          <cell r="Q10">
            <v>14</v>
          </cell>
          <cell r="R10">
            <v>24</v>
          </cell>
          <cell r="S10">
            <v>12</v>
          </cell>
          <cell r="T10">
            <v>13</v>
          </cell>
          <cell r="U10">
            <v>5</v>
          </cell>
          <cell r="V10">
            <v>4</v>
          </cell>
          <cell r="W10">
            <v>4</v>
          </cell>
          <cell r="X10">
            <v>1</v>
          </cell>
          <cell r="Y10">
            <v>0</v>
          </cell>
          <cell r="Z10">
            <v>17</v>
          </cell>
          <cell r="AA10">
            <v>116</v>
          </cell>
          <cell r="AB10">
            <v>0</v>
          </cell>
          <cell r="AC10">
            <v>0</v>
          </cell>
          <cell r="AD10">
            <v>201</v>
          </cell>
          <cell r="AE10">
            <v>201</v>
          </cell>
        </row>
        <row r="11">
          <cell r="C11">
            <v>2</v>
          </cell>
          <cell r="D11">
            <v>23</v>
          </cell>
          <cell r="E11">
            <v>12</v>
          </cell>
          <cell r="F11">
            <v>9</v>
          </cell>
          <cell r="G11">
            <v>4</v>
          </cell>
          <cell r="H11">
            <v>2</v>
          </cell>
          <cell r="I11">
            <v>8</v>
          </cell>
          <cell r="J11">
            <v>0</v>
          </cell>
          <cell r="K11">
            <v>0</v>
          </cell>
          <cell r="L11">
            <v>16</v>
          </cell>
          <cell r="M11">
            <v>126</v>
          </cell>
          <cell r="N11">
            <v>2</v>
          </cell>
          <cell r="O11">
            <v>0</v>
          </cell>
          <cell r="Q11">
            <v>24</v>
          </cell>
          <cell r="R11">
            <v>26</v>
          </cell>
          <cell r="S11">
            <v>12</v>
          </cell>
          <cell r="T11">
            <v>11</v>
          </cell>
          <cell r="U11">
            <v>10</v>
          </cell>
          <cell r="V11">
            <v>2</v>
          </cell>
          <cell r="W11">
            <v>5</v>
          </cell>
          <cell r="X11">
            <v>1</v>
          </cell>
          <cell r="Y11">
            <v>0</v>
          </cell>
          <cell r="Z11">
            <v>12</v>
          </cell>
          <cell r="AA11">
            <v>141</v>
          </cell>
          <cell r="AB11">
            <v>0</v>
          </cell>
          <cell r="AC11">
            <v>0</v>
          </cell>
          <cell r="AD11">
            <v>267</v>
          </cell>
          <cell r="AE11">
            <v>267</v>
          </cell>
        </row>
        <row r="12">
          <cell r="AG12">
            <v>6</v>
          </cell>
          <cell r="AH12">
            <v>4</v>
          </cell>
          <cell r="AJ12">
            <v>8</v>
          </cell>
          <cell r="AK12">
            <v>5</v>
          </cell>
          <cell r="AL12">
            <v>7</v>
          </cell>
          <cell r="AM12">
            <v>1</v>
          </cell>
        </row>
        <row r="13">
          <cell r="C13">
            <v>0</v>
          </cell>
          <cell r="D13">
            <v>2</v>
          </cell>
          <cell r="E13">
            <v>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5</v>
          </cell>
          <cell r="M13">
            <v>13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1</v>
          </cell>
          <cell r="T13">
            <v>0</v>
          </cell>
          <cell r="U13">
            <v>0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1</v>
          </cell>
          <cell r="AA13">
            <v>7</v>
          </cell>
          <cell r="AB13">
            <v>0</v>
          </cell>
          <cell r="AC13">
            <v>0</v>
          </cell>
          <cell r="AD13">
            <v>8</v>
          </cell>
          <cell r="AE13">
            <v>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3</v>
          </cell>
          <cell r="M14">
            <v>7</v>
          </cell>
          <cell r="N14">
            <v>0</v>
          </cell>
          <cell r="O14">
            <v>0</v>
          </cell>
          <cell r="Q14">
            <v>1</v>
          </cell>
          <cell r="R14">
            <v>2</v>
          </cell>
          <cell r="S14">
            <v>1</v>
          </cell>
          <cell r="T14">
            <v>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11</v>
          </cell>
          <cell r="AB14">
            <v>0</v>
          </cell>
          <cell r="AC14">
            <v>0</v>
          </cell>
          <cell r="AD14">
            <v>11</v>
          </cell>
          <cell r="AE14">
            <v>11</v>
          </cell>
        </row>
        <row r="15">
          <cell r="AG15">
            <v>3</v>
          </cell>
          <cell r="AH15">
            <v>4</v>
          </cell>
          <cell r="AJ15">
            <v>14</v>
          </cell>
          <cell r="AK15">
            <v>7</v>
          </cell>
          <cell r="AL15">
            <v>6</v>
          </cell>
          <cell r="AM15">
            <v>4</v>
          </cell>
        </row>
        <row r="16">
          <cell r="C16">
            <v>0</v>
          </cell>
          <cell r="D16">
            <v>4</v>
          </cell>
          <cell r="E16">
            <v>1</v>
          </cell>
          <cell r="F16">
            <v>1</v>
          </cell>
          <cell r="G16">
            <v>2</v>
          </cell>
          <cell r="H16">
            <v>0</v>
          </cell>
          <cell r="I16">
            <v>2</v>
          </cell>
          <cell r="J16">
            <v>0</v>
          </cell>
          <cell r="K16">
            <v>0</v>
          </cell>
          <cell r="L16">
            <v>8</v>
          </cell>
          <cell r="M16">
            <v>4</v>
          </cell>
          <cell r="N16">
            <v>0</v>
          </cell>
          <cell r="O16">
            <v>0</v>
          </cell>
          <cell r="Q16">
            <v>0</v>
          </cell>
          <cell r="R16">
            <v>3</v>
          </cell>
          <cell r="S16">
            <v>2</v>
          </cell>
          <cell r="T16">
            <v>3</v>
          </cell>
          <cell r="U16">
            <v>1</v>
          </cell>
          <cell r="V16">
            <v>0</v>
          </cell>
          <cell r="W16">
            <v>2</v>
          </cell>
          <cell r="X16">
            <v>0</v>
          </cell>
          <cell r="Y16">
            <v>0</v>
          </cell>
          <cell r="Z16">
            <v>5</v>
          </cell>
          <cell r="AA16">
            <v>7</v>
          </cell>
          <cell r="AB16">
            <v>0</v>
          </cell>
          <cell r="AC16">
            <v>0</v>
          </cell>
          <cell r="AD16">
            <v>19</v>
          </cell>
          <cell r="AE16">
            <v>19</v>
          </cell>
        </row>
        <row r="17">
          <cell r="C17">
            <v>0</v>
          </cell>
          <cell r="D17">
            <v>6</v>
          </cell>
          <cell r="E17">
            <v>4</v>
          </cell>
          <cell r="F17">
            <v>6</v>
          </cell>
          <cell r="G17">
            <v>0</v>
          </cell>
          <cell r="H17">
            <v>0</v>
          </cell>
          <cell r="I17">
            <v>2</v>
          </cell>
          <cell r="J17">
            <v>0</v>
          </cell>
          <cell r="K17">
            <v>0</v>
          </cell>
          <cell r="L17">
            <v>6</v>
          </cell>
          <cell r="M17">
            <v>10</v>
          </cell>
          <cell r="N17">
            <v>1</v>
          </cell>
          <cell r="O17">
            <v>0</v>
          </cell>
          <cell r="Q17">
            <v>2</v>
          </cell>
          <cell r="R17">
            <v>5</v>
          </cell>
          <cell r="S17">
            <v>0</v>
          </cell>
          <cell r="T17">
            <v>6</v>
          </cell>
          <cell r="U17">
            <v>4</v>
          </cell>
          <cell r="V17">
            <v>0</v>
          </cell>
          <cell r="W17">
            <v>4</v>
          </cell>
          <cell r="X17">
            <v>0</v>
          </cell>
          <cell r="Y17">
            <v>0</v>
          </cell>
          <cell r="Z17">
            <v>0</v>
          </cell>
          <cell r="AA17">
            <v>17</v>
          </cell>
          <cell r="AB17">
            <v>0</v>
          </cell>
          <cell r="AC17">
            <v>0</v>
          </cell>
          <cell r="AD17">
            <v>26</v>
          </cell>
          <cell r="AE17">
            <v>26</v>
          </cell>
        </row>
        <row r="18">
          <cell r="AG18">
            <v>8</v>
          </cell>
          <cell r="AH18">
            <v>6</v>
          </cell>
          <cell r="AJ18">
            <v>8</v>
          </cell>
          <cell r="AK18">
            <v>8</v>
          </cell>
          <cell r="AL18">
            <v>10</v>
          </cell>
          <cell r="AM18">
            <v>5</v>
          </cell>
        </row>
        <row r="19">
          <cell r="C19">
            <v>0</v>
          </cell>
          <cell r="D19">
            <v>5</v>
          </cell>
          <cell r="E19">
            <v>1</v>
          </cell>
          <cell r="F19">
            <v>0</v>
          </cell>
          <cell r="G19">
            <v>2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3</v>
          </cell>
          <cell r="M19">
            <v>38</v>
          </cell>
          <cell r="N19">
            <v>0</v>
          </cell>
          <cell r="O19">
            <v>0</v>
          </cell>
          <cell r="Q19">
            <v>1</v>
          </cell>
          <cell r="R19">
            <v>5</v>
          </cell>
          <cell r="S19">
            <v>1</v>
          </cell>
          <cell r="T19">
            <v>5</v>
          </cell>
          <cell r="U19">
            <v>0</v>
          </cell>
          <cell r="V19">
            <v>1</v>
          </cell>
          <cell r="W19">
            <v>0</v>
          </cell>
          <cell r="X19">
            <v>0</v>
          </cell>
          <cell r="Y19">
            <v>0</v>
          </cell>
          <cell r="Z19">
            <v>6</v>
          </cell>
          <cell r="AA19">
            <v>38</v>
          </cell>
          <cell r="AB19">
            <v>0</v>
          </cell>
          <cell r="AC19">
            <v>0</v>
          </cell>
          <cell r="AD19">
            <v>21</v>
          </cell>
          <cell r="AE19">
            <v>21</v>
          </cell>
        </row>
        <row r="20">
          <cell r="C20">
            <v>0</v>
          </cell>
          <cell r="D20">
            <v>3</v>
          </cell>
          <cell r="E20">
            <v>3</v>
          </cell>
          <cell r="F20">
            <v>3</v>
          </cell>
          <cell r="G20">
            <v>6</v>
          </cell>
          <cell r="H20">
            <v>0</v>
          </cell>
          <cell r="I20">
            <v>2</v>
          </cell>
          <cell r="J20">
            <v>0</v>
          </cell>
          <cell r="K20">
            <v>0</v>
          </cell>
          <cell r="L20">
            <v>8</v>
          </cell>
          <cell r="M20">
            <v>34</v>
          </cell>
          <cell r="N20">
            <v>0</v>
          </cell>
          <cell r="O20">
            <v>0</v>
          </cell>
          <cell r="Q20">
            <v>3</v>
          </cell>
          <cell r="R20">
            <v>2</v>
          </cell>
          <cell r="S20">
            <v>3</v>
          </cell>
          <cell r="T20">
            <v>4</v>
          </cell>
          <cell r="U20">
            <v>0</v>
          </cell>
          <cell r="V20">
            <v>1</v>
          </cell>
          <cell r="W20">
            <v>2</v>
          </cell>
          <cell r="X20">
            <v>0</v>
          </cell>
          <cell r="Y20">
            <v>0</v>
          </cell>
          <cell r="Z20">
            <v>9</v>
          </cell>
          <cell r="AA20">
            <v>32</v>
          </cell>
          <cell r="AB20">
            <v>0</v>
          </cell>
          <cell r="AC20">
            <v>0</v>
          </cell>
          <cell r="AD20">
            <v>21</v>
          </cell>
          <cell r="AE20">
            <v>21</v>
          </cell>
        </row>
        <row r="21">
          <cell r="AG21">
            <v>26</v>
          </cell>
          <cell r="AH21">
            <v>23</v>
          </cell>
          <cell r="AJ21">
            <v>44</v>
          </cell>
          <cell r="AK21">
            <v>24</v>
          </cell>
          <cell r="AL21">
            <v>28</v>
          </cell>
          <cell r="AM21">
            <v>16</v>
          </cell>
        </row>
        <row r="22">
          <cell r="C22">
            <v>1</v>
          </cell>
          <cell r="D22">
            <v>9</v>
          </cell>
          <cell r="E22">
            <v>8</v>
          </cell>
          <cell r="F22">
            <v>1</v>
          </cell>
          <cell r="G22">
            <v>2</v>
          </cell>
          <cell r="H22">
            <v>1</v>
          </cell>
          <cell r="I22">
            <v>6</v>
          </cell>
          <cell r="J22">
            <v>0</v>
          </cell>
          <cell r="K22">
            <v>0</v>
          </cell>
          <cell r="L22">
            <v>15</v>
          </cell>
          <cell r="M22">
            <v>88</v>
          </cell>
          <cell r="N22">
            <v>1</v>
          </cell>
          <cell r="O22">
            <v>0</v>
          </cell>
          <cell r="Q22">
            <v>7</v>
          </cell>
          <cell r="R22">
            <v>18</v>
          </cell>
          <cell r="S22">
            <v>10</v>
          </cell>
          <cell r="T22">
            <v>13</v>
          </cell>
          <cell r="U22">
            <v>3</v>
          </cell>
          <cell r="V22">
            <v>1</v>
          </cell>
          <cell r="W22">
            <v>4</v>
          </cell>
          <cell r="X22">
            <v>3</v>
          </cell>
          <cell r="Y22">
            <v>0</v>
          </cell>
          <cell r="Z22">
            <v>28</v>
          </cell>
          <cell r="AA22">
            <v>96</v>
          </cell>
          <cell r="AB22">
            <v>0</v>
          </cell>
          <cell r="AC22">
            <v>0</v>
          </cell>
          <cell r="AD22">
            <v>107</v>
          </cell>
          <cell r="AE22">
            <v>107</v>
          </cell>
        </row>
        <row r="23">
          <cell r="C23">
            <v>0</v>
          </cell>
          <cell r="D23">
            <v>6</v>
          </cell>
          <cell r="E23">
            <v>6</v>
          </cell>
          <cell r="F23">
            <v>5</v>
          </cell>
          <cell r="G23">
            <v>1</v>
          </cell>
          <cell r="H23">
            <v>1</v>
          </cell>
          <cell r="I23">
            <v>2</v>
          </cell>
          <cell r="J23">
            <v>0</v>
          </cell>
          <cell r="K23">
            <v>0</v>
          </cell>
          <cell r="L23">
            <v>20</v>
          </cell>
          <cell r="M23">
            <v>122</v>
          </cell>
          <cell r="N23">
            <v>0</v>
          </cell>
          <cell r="O23">
            <v>0</v>
          </cell>
          <cell r="Q23">
            <v>12</v>
          </cell>
          <cell r="R23">
            <v>12</v>
          </cell>
          <cell r="S23">
            <v>8</v>
          </cell>
          <cell r="T23">
            <v>15</v>
          </cell>
          <cell r="U23">
            <v>7</v>
          </cell>
          <cell r="V23">
            <v>4</v>
          </cell>
          <cell r="W23">
            <v>8</v>
          </cell>
          <cell r="X23">
            <v>0</v>
          </cell>
          <cell r="Y23">
            <v>0</v>
          </cell>
          <cell r="Z23">
            <v>22</v>
          </cell>
          <cell r="AA23">
            <v>121</v>
          </cell>
          <cell r="AB23">
            <v>0</v>
          </cell>
          <cell r="AC23">
            <v>0</v>
          </cell>
          <cell r="AD23">
            <v>120</v>
          </cell>
          <cell r="AE23">
            <v>120</v>
          </cell>
        </row>
        <row r="24">
          <cell r="AG24">
            <v>5</v>
          </cell>
          <cell r="AH24">
            <v>4</v>
          </cell>
          <cell r="AJ24">
            <v>11</v>
          </cell>
          <cell r="AK24">
            <v>4</v>
          </cell>
          <cell r="AL24">
            <v>5</v>
          </cell>
          <cell r="AM24">
            <v>1</v>
          </cell>
        </row>
        <row r="25">
          <cell r="C25">
            <v>0</v>
          </cell>
          <cell r="D25">
            <v>3</v>
          </cell>
          <cell r="E25">
            <v>5</v>
          </cell>
          <cell r="F25">
            <v>4</v>
          </cell>
          <cell r="G25">
            <v>0</v>
          </cell>
          <cell r="H25">
            <v>2</v>
          </cell>
          <cell r="I25">
            <v>1</v>
          </cell>
          <cell r="J25">
            <v>0</v>
          </cell>
          <cell r="K25">
            <v>0</v>
          </cell>
          <cell r="L25">
            <v>2</v>
          </cell>
          <cell r="M25">
            <v>13</v>
          </cell>
          <cell r="N25">
            <v>0</v>
          </cell>
          <cell r="O25">
            <v>0</v>
          </cell>
          <cell r="Q25">
            <v>0</v>
          </cell>
          <cell r="R25">
            <v>1</v>
          </cell>
          <cell r="S25">
            <v>1</v>
          </cell>
          <cell r="T25">
            <v>3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4</v>
          </cell>
          <cell r="AA25">
            <v>25</v>
          </cell>
          <cell r="AB25">
            <v>0</v>
          </cell>
          <cell r="AC25">
            <v>0</v>
          </cell>
          <cell r="AD25">
            <v>7</v>
          </cell>
          <cell r="AE25">
            <v>7</v>
          </cell>
        </row>
        <row r="26">
          <cell r="C26">
            <v>0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5</v>
          </cell>
          <cell r="M26">
            <v>24</v>
          </cell>
          <cell r="N26">
            <v>0</v>
          </cell>
          <cell r="O26">
            <v>0</v>
          </cell>
          <cell r="Q26">
            <v>1</v>
          </cell>
          <cell r="R26">
            <v>1</v>
          </cell>
          <cell r="S26">
            <v>3</v>
          </cell>
          <cell r="T26">
            <v>1</v>
          </cell>
          <cell r="U26">
            <v>2</v>
          </cell>
          <cell r="V26">
            <v>2</v>
          </cell>
          <cell r="W26">
            <v>3</v>
          </cell>
          <cell r="X26">
            <v>0</v>
          </cell>
          <cell r="Y26">
            <v>0</v>
          </cell>
          <cell r="Z26">
            <v>5</v>
          </cell>
          <cell r="AA26">
            <v>25</v>
          </cell>
          <cell r="AB26">
            <v>0</v>
          </cell>
          <cell r="AC26">
            <v>0</v>
          </cell>
          <cell r="AD26">
            <v>6</v>
          </cell>
          <cell r="AE26">
            <v>6</v>
          </cell>
        </row>
        <row r="27">
          <cell r="AG27">
            <v>4</v>
          </cell>
          <cell r="AH27">
            <v>6</v>
          </cell>
          <cell r="AJ27">
            <v>7</v>
          </cell>
          <cell r="AK27">
            <v>4</v>
          </cell>
          <cell r="AL27">
            <v>6</v>
          </cell>
          <cell r="AM27">
            <v>3</v>
          </cell>
        </row>
        <row r="28">
          <cell r="C28">
            <v>1</v>
          </cell>
          <cell r="D28">
            <v>3</v>
          </cell>
          <cell r="E28">
            <v>1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</v>
          </cell>
          <cell r="M28">
            <v>7</v>
          </cell>
          <cell r="N28">
            <v>0</v>
          </cell>
          <cell r="O28">
            <v>0</v>
          </cell>
          <cell r="Q28">
            <v>0</v>
          </cell>
          <cell r="R28">
            <v>3</v>
          </cell>
          <cell r="S28">
            <v>1</v>
          </cell>
          <cell r="T28">
            <v>1</v>
          </cell>
          <cell r="U28">
            <v>3</v>
          </cell>
          <cell r="V28">
            <v>1</v>
          </cell>
          <cell r="W28">
            <v>1</v>
          </cell>
          <cell r="X28">
            <v>0</v>
          </cell>
          <cell r="Y28">
            <v>0</v>
          </cell>
          <cell r="Z28">
            <v>3</v>
          </cell>
          <cell r="AA28">
            <v>7</v>
          </cell>
          <cell r="AB28">
            <v>0</v>
          </cell>
          <cell r="AC28">
            <v>0</v>
          </cell>
          <cell r="AD28">
            <v>3</v>
          </cell>
          <cell r="AE28">
            <v>3</v>
          </cell>
        </row>
        <row r="29">
          <cell r="C29">
            <v>0</v>
          </cell>
          <cell r="D29">
            <v>1</v>
          </cell>
          <cell r="E29">
            <v>0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</v>
          </cell>
          <cell r="M29">
            <v>6</v>
          </cell>
          <cell r="N29">
            <v>0</v>
          </cell>
          <cell r="O29">
            <v>0</v>
          </cell>
          <cell r="Q29">
            <v>0</v>
          </cell>
          <cell r="R29">
            <v>3</v>
          </cell>
          <cell r="S29">
            <v>0</v>
          </cell>
          <cell r="T29">
            <v>1</v>
          </cell>
          <cell r="U29">
            <v>1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3</v>
          </cell>
          <cell r="AA29">
            <v>10</v>
          </cell>
          <cell r="AB29">
            <v>0</v>
          </cell>
          <cell r="AC29">
            <v>0</v>
          </cell>
          <cell r="AD29">
            <v>3</v>
          </cell>
          <cell r="AE29">
            <v>3</v>
          </cell>
        </row>
        <row r="30">
          <cell r="AG30">
            <v>0</v>
          </cell>
          <cell r="AH30">
            <v>1</v>
          </cell>
          <cell r="AJ30">
            <v>3</v>
          </cell>
          <cell r="AK30">
            <v>2</v>
          </cell>
          <cell r="AL30">
            <v>0</v>
          </cell>
          <cell r="AM30">
            <v>1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2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4</v>
          </cell>
          <cell r="M31">
            <v>4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2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1</v>
          </cell>
          <cell r="AA31">
            <v>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C32">
            <v>0</v>
          </cell>
          <cell r="D32">
            <v>2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G33">
            <v>4</v>
          </cell>
          <cell r="AH33">
            <v>3</v>
          </cell>
          <cell r="AJ33">
            <v>4</v>
          </cell>
          <cell r="AK33">
            <v>6</v>
          </cell>
          <cell r="AL33">
            <v>2</v>
          </cell>
          <cell r="AM33">
            <v>2</v>
          </cell>
        </row>
        <row r="34">
          <cell r="C34">
            <v>2</v>
          </cell>
          <cell r="D34">
            <v>2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4</v>
          </cell>
          <cell r="M34">
            <v>6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1</v>
          </cell>
          <cell r="T34">
            <v>5</v>
          </cell>
          <cell r="U34">
            <v>1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4</v>
          </cell>
          <cell r="AA34">
            <v>5</v>
          </cell>
          <cell r="AB34">
            <v>0</v>
          </cell>
          <cell r="AC34">
            <v>0</v>
          </cell>
          <cell r="AD34">
            <v>4</v>
          </cell>
          <cell r="AE34">
            <v>4</v>
          </cell>
        </row>
        <row r="35">
          <cell r="C35">
            <v>0</v>
          </cell>
          <cell r="D35">
            <v>1</v>
          </cell>
          <cell r="E35">
            <v>1</v>
          </cell>
          <cell r="F35">
            <v>1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2</v>
          </cell>
          <cell r="M35">
            <v>4</v>
          </cell>
          <cell r="N35">
            <v>1</v>
          </cell>
          <cell r="O35">
            <v>0</v>
          </cell>
          <cell r="Q35">
            <v>1</v>
          </cell>
          <cell r="R35">
            <v>4</v>
          </cell>
          <cell r="S35">
            <v>0</v>
          </cell>
          <cell r="T35">
            <v>2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</v>
          </cell>
          <cell r="AA35">
            <v>5</v>
          </cell>
          <cell r="AB35">
            <v>0</v>
          </cell>
          <cell r="AC35">
            <v>0</v>
          </cell>
          <cell r="AD35">
            <v>8</v>
          </cell>
          <cell r="AE35">
            <v>8</v>
          </cell>
        </row>
        <row r="36">
          <cell r="AG36">
            <v>3</v>
          </cell>
          <cell r="AH36">
            <v>3</v>
          </cell>
          <cell r="AJ36">
            <v>9</v>
          </cell>
          <cell r="AK36">
            <v>4</v>
          </cell>
          <cell r="AL36">
            <v>1</v>
          </cell>
          <cell r="AM36">
            <v>0</v>
          </cell>
        </row>
        <row r="37">
          <cell r="C37">
            <v>1</v>
          </cell>
          <cell r="D37">
            <v>1</v>
          </cell>
          <cell r="E37">
            <v>1</v>
          </cell>
          <cell r="F37">
            <v>2</v>
          </cell>
          <cell r="G37">
            <v>2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1</v>
          </cell>
          <cell r="M37">
            <v>5</v>
          </cell>
          <cell r="N37">
            <v>0</v>
          </cell>
          <cell r="O37">
            <v>0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0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Z37">
            <v>3</v>
          </cell>
          <cell r="AA37">
            <v>5</v>
          </cell>
          <cell r="AB37">
            <v>0</v>
          </cell>
          <cell r="AC37">
            <v>0</v>
          </cell>
          <cell r="AD37">
            <v>3</v>
          </cell>
          <cell r="AE37">
            <v>3</v>
          </cell>
        </row>
        <row r="38"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3</v>
          </cell>
          <cell r="M38">
            <v>5</v>
          </cell>
          <cell r="N38">
            <v>0</v>
          </cell>
          <cell r="O38">
            <v>0</v>
          </cell>
          <cell r="Q38">
            <v>0</v>
          </cell>
          <cell r="R38">
            <v>1</v>
          </cell>
          <cell r="S38">
            <v>0</v>
          </cell>
          <cell r="T38">
            <v>2</v>
          </cell>
          <cell r="U38">
            <v>3</v>
          </cell>
          <cell r="V38">
            <v>0</v>
          </cell>
          <cell r="W38">
            <v>1</v>
          </cell>
          <cell r="X38">
            <v>0</v>
          </cell>
          <cell r="Y38">
            <v>0</v>
          </cell>
          <cell r="Z38">
            <v>4</v>
          </cell>
          <cell r="AA38">
            <v>5</v>
          </cell>
          <cell r="AB38">
            <v>0</v>
          </cell>
          <cell r="AC38">
            <v>0</v>
          </cell>
          <cell r="AD38">
            <v>2</v>
          </cell>
          <cell r="AE38">
            <v>2</v>
          </cell>
        </row>
        <row r="39">
          <cell r="AG39">
            <v>13</v>
          </cell>
          <cell r="AH39">
            <v>8</v>
          </cell>
          <cell r="AJ39">
            <v>3</v>
          </cell>
          <cell r="AK39">
            <v>10</v>
          </cell>
          <cell r="AL39">
            <v>10</v>
          </cell>
          <cell r="AM39">
            <v>5</v>
          </cell>
        </row>
        <row r="40">
          <cell r="C40">
            <v>0</v>
          </cell>
          <cell r="D40">
            <v>6</v>
          </cell>
          <cell r="E40">
            <v>1</v>
          </cell>
          <cell r="F40">
            <v>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7</v>
          </cell>
          <cell r="M40">
            <v>39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2</v>
          </cell>
          <cell r="T40">
            <v>7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</v>
          </cell>
          <cell r="AA40">
            <v>6</v>
          </cell>
          <cell r="AB40">
            <v>0</v>
          </cell>
          <cell r="AC40">
            <v>0</v>
          </cell>
          <cell r="AD40">
            <v>19</v>
          </cell>
          <cell r="AE40">
            <v>19</v>
          </cell>
        </row>
        <row r="41">
          <cell r="C41">
            <v>0</v>
          </cell>
          <cell r="D41">
            <v>7</v>
          </cell>
          <cell r="E41">
            <v>1</v>
          </cell>
          <cell r="F41">
            <v>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</v>
          </cell>
          <cell r="M41">
            <v>42</v>
          </cell>
          <cell r="N41">
            <v>0</v>
          </cell>
          <cell r="O41">
            <v>0</v>
          </cell>
          <cell r="Q41">
            <v>4</v>
          </cell>
          <cell r="R41">
            <v>3</v>
          </cell>
          <cell r="S41">
            <v>0</v>
          </cell>
          <cell r="T41">
            <v>3</v>
          </cell>
          <cell r="U41">
            <v>0</v>
          </cell>
          <cell r="V41">
            <v>0</v>
          </cell>
          <cell r="W41">
            <v>1</v>
          </cell>
          <cell r="X41">
            <v>0</v>
          </cell>
          <cell r="Y41">
            <v>0</v>
          </cell>
          <cell r="Z41">
            <v>5</v>
          </cell>
          <cell r="AA41">
            <v>15</v>
          </cell>
          <cell r="AB41">
            <v>0</v>
          </cell>
          <cell r="AC41">
            <v>0</v>
          </cell>
          <cell r="AD41">
            <v>22</v>
          </cell>
          <cell r="AE41">
            <v>22</v>
          </cell>
        </row>
        <row r="42">
          <cell r="AG42">
            <v>5</v>
          </cell>
          <cell r="AH42">
            <v>0</v>
          </cell>
          <cell r="AJ42">
            <v>1</v>
          </cell>
          <cell r="AK42">
            <v>2</v>
          </cell>
          <cell r="AL42">
            <v>4</v>
          </cell>
          <cell r="AM42">
            <v>1</v>
          </cell>
        </row>
        <row r="43">
          <cell r="C43">
            <v>0</v>
          </cell>
          <cell r="D43">
            <v>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4</v>
          </cell>
          <cell r="N43">
            <v>0</v>
          </cell>
          <cell r="O43">
            <v>0</v>
          </cell>
          <cell r="Q43">
            <v>0</v>
          </cell>
          <cell r="R43">
            <v>3</v>
          </cell>
          <cell r="S43">
            <v>0</v>
          </cell>
          <cell r="T43">
            <v>1</v>
          </cell>
          <cell r="U43">
            <v>0</v>
          </cell>
          <cell r="V43">
            <v>0</v>
          </cell>
          <cell r="W43">
            <v>2</v>
          </cell>
          <cell r="X43">
            <v>1</v>
          </cell>
          <cell r="Y43">
            <v>1</v>
          </cell>
          <cell r="Z43">
            <v>3</v>
          </cell>
          <cell r="AA43">
            <v>9</v>
          </cell>
          <cell r="AB43">
            <v>0</v>
          </cell>
          <cell r="AC43">
            <v>0</v>
          </cell>
          <cell r="AD43">
            <v>13</v>
          </cell>
          <cell r="AE43">
            <v>13</v>
          </cell>
        </row>
        <row r="44">
          <cell r="C44">
            <v>0</v>
          </cell>
          <cell r="D44">
            <v>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2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2</v>
          </cell>
          <cell r="X44">
            <v>0</v>
          </cell>
          <cell r="Y44">
            <v>0</v>
          </cell>
          <cell r="Z44">
            <v>1</v>
          </cell>
          <cell r="AA44">
            <v>7</v>
          </cell>
          <cell r="AB44">
            <v>0</v>
          </cell>
          <cell r="AC44">
            <v>0</v>
          </cell>
          <cell r="AD44">
            <v>16</v>
          </cell>
          <cell r="AE44">
            <v>16</v>
          </cell>
        </row>
        <row r="45">
          <cell r="AG45">
            <v>3</v>
          </cell>
          <cell r="AH45">
            <v>3</v>
          </cell>
          <cell r="AJ45">
            <v>6</v>
          </cell>
          <cell r="AK45">
            <v>2</v>
          </cell>
          <cell r="AL45">
            <v>1</v>
          </cell>
          <cell r="AM45">
            <v>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</v>
          </cell>
          <cell r="M46">
            <v>5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3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3</v>
          </cell>
          <cell r="AA46">
            <v>3</v>
          </cell>
          <cell r="AB46">
            <v>0</v>
          </cell>
          <cell r="AC46">
            <v>0</v>
          </cell>
          <cell r="AD46">
            <v>3</v>
          </cell>
          <cell r="AE46">
            <v>3</v>
          </cell>
        </row>
        <row r="47"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9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1</v>
          </cell>
          <cell r="T47">
            <v>1</v>
          </cell>
          <cell r="U47">
            <v>3</v>
          </cell>
          <cell r="V47">
            <v>0</v>
          </cell>
          <cell r="W47">
            <v>0</v>
          </cell>
          <cell r="X47">
            <v>1</v>
          </cell>
          <cell r="Y47">
            <v>0</v>
          </cell>
          <cell r="Z47">
            <v>2</v>
          </cell>
          <cell r="AA47">
            <v>1</v>
          </cell>
          <cell r="AB47">
            <v>0</v>
          </cell>
          <cell r="AC47">
            <v>0</v>
          </cell>
          <cell r="AD47">
            <v>3</v>
          </cell>
          <cell r="AE47">
            <v>3</v>
          </cell>
        </row>
      </sheetData>
      <sheetData sheetId="9">
        <row r="9">
          <cell r="AG9">
            <v>28</v>
          </cell>
          <cell r="AH9">
            <v>29</v>
          </cell>
          <cell r="AJ9">
            <v>38</v>
          </cell>
          <cell r="AK9">
            <v>30</v>
          </cell>
          <cell r="AL9">
            <v>73</v>
          </cell>
          <cell r="AM9">
            <v>17</v>
          </cell>
        </row>
        <row r="10">
          <cell r="C10">
            <v>1</v>
          </cell>
          <cell r="D10">
            <v>6</v>
          </cell>
          <cell r="E10">
            <v>9</v>
          </cell>
          <cell r="F10">
            <v>5</v>
          </cell>
          <cell r="G10">
            <v>4</v>
          </cell>
          <cell r="H10">
            <v>2</v>
          </cell>
          <cell r="I10">
            <v>4</v>
          </cell>
          <cell r="J10">
            <v>1</v>
          </cell>
          <cell r="K10">
            <v>0</v>
          </cell>
          <cell r="L10">
            <v>19</v>
          </cell>
          <cell r="M10">
            <v>107</v>
          </cell>
          <cell r="N10">
            <v>0</v>
          </cell>
          <cell r="O10">
            <v>0</v>
          </cell>
          <cell r="Q10">
            <v>6</v>
          </cell>
          <cell r="R10">
            <v>16</v>
          </cell>
          <cell r="S10">
            <v>9</v>
          </cell>
          <cell r="T10">
            <v>9</v>
          </cell>
          <cell r="U10">
            <v>11</v>
          </cell>
          <cell r="V10">
            <v>1</v>
          </cell>
          <cell r="W10">
            <v>4</v>
          </cell>
          <cell r="X10">
            <v>1</v>
          </cell>
          <cell r="Y10">
            <v>0</v>
          </cell>
          <cell r="Z10">
            <v>14</v>
          </cell>
          <cell r="AA10">
            <v>100</v>
          </cell>
          <cell r="AB10">
            <v>0</v>
          </cell>
          <cell r="AC10">
            <v>0</v>
          </cell>
          <cell r="AD10">
            <v>144</v>
          </cell>
          <cell r="AE10">
            <v>144</v>
          </cell>
        </row>
        <row r="11">
          <cell r="C11">
            <v>4</v>
          </cell>
          <cell r="D11">
            <v>13</v>
          </cell>
          <cell r="E11">
            <v>10</v>
          </cell>
          <cell r="F11">
            <v>6</v>
          </cell>
          <cell r="G11">
            <v>10</v>
          </cell>
          <cell r="H11">
            <v>2</v>
          </cell>
          <cell r="I11">
            <v>7</v>
          </cell>
          <cell r="J11">
            <v>0</v>
          </cell>
          <cell r="K11">
            <v>0</v>
          </cell>
          <cell r="L11">
            <v>17</v>
          </cell>
          <cell r="M11">
            <v>103</v>
          </cell>
          <cell r="N11">
            <v>3</v>
          </cell>
          <cell r="O11">
            <v>0</v>
          </cell>
          <cell r="Q11">
            <v>8</v>
          </cell>
          <cell r="R11">
            <v>19</v>
          </cell>
          <cell r="S11">
            <v>14</v>
          </cell>
          <cell r="T11">
            <v>8</v>
          </cell>
          <cell r="U11">
            <v>8</v>
          </cell>
          <cell r="V11">
            <v>4</v>
          </cell>
          <cell r="W11">
            <v>8</v>
          </cell>
          <cell r="X11">
            <v>2</v>
          </cell>
          <cell r="Y11">
            <v>0</v>
          </cell>
          <cell r="Z11">
            <v>16</v>
          </cell>
          <cell r="AA11">
            <v>120</v>
          </cell>
          <cell r="AB11">
            <v>1</v>
          </cell>
          <cell r="AC11">
            <v>0</v>
          </cell>
          <cell r="AD11">
            <v>168</v>
          </cell>
          <cell r="AE11">
            <v>168</v>
          </cell>
        </row>
        <row r="12">
          <cell r="AG12">
            <v>1</v>
          </cell>
          <cell r="AH12">
            <v>5</v>
          </cell>
          <cell r="AJ12">
            <v>11</v>
          </cell>
          <cell r="AK12">
            <v>3</v>
          </cell>
          <cell r="AL12">
            <v>1</v>
          </cell>
          <cell r="AM12">
            <v>2</v>
          </cell>
        </row>
        <row r="13">
          <cell r="C13">
            <v>0</v>
          </cell>
          <cell r="D13">
            <v>0</v>
          </cell>
          <cell r="E13">
            <v>3</v>
          </cell>
          <cell r="F13">
            <v>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8</v>
          </cell>
          <cell r="AB13">
            <v>0</v>
          </cell>
          <cell r="AC13">
            <v>0</v>
          </cell>
          <cell r="AD13">
            <v>7</v>
          </cell>
          <cell r="AE13">
            <v>7</v>
          </cell>
        </row>
        <row r="14">
          <cell r="C14">
            <v>0</v>
          </cell>
          <cell r="D14">
            <v>0</v>
          </cell>
          <cell r="E14">
            <v>2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</v>
          </cell>
          <cell r="N14">
            <v>0</v>
          </cell>
          <cell r="O14">
            <v>0</v>
          </cell>
          <cell r="Q14">
            <v>0</v>
          </cell>
          <cell r="R14">
            <v>1</v>
          </cell>
          <cell r="S14">
            <v>0</v>
          </cell>
          <cell r="T14">
            <v>2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0</v>
          </cell>
          <cell r="Z14">
            <v>2</v>
          </cell>
          <cell r="AA14">
            <v>4</v>
          </cell>
          <cell r="AB14">
            <v>0</v>
          </cell>
          <cell r="AC14">
            <v>0</v>
          </cell>
          <cell r="AD14">
            <v>6</v>
          </cell>
          <cell r="AE14">
            <v>6</v>
          </cell>
        </row>
        <row r="15">
          <cell r="AG15">
            <v>6</v>
          </cell>
          <cell r="AH15">
            <v>7</v>
          </cell>
          <cell r="AJ15">
            <v>12</v>
          </cell>
          <cell r="AK15">
            <v>10</v>
          </cell>
          <cell r="AL15">
            <v>5</v>
          </cell>
          <cell r="AM15">
            <v>7</v>
          </cell>
        </row>
        <row r="16">
          <cell r="C16">
            <v>0</v>
          </cell>
          <cell r="D16">
            <v>6</v>
          </cell>
          <cell r="E16">
            <v>1</v>
          </cell>
          <cell r="F16">
            <v>5</v>
          </cell>
          <cell r="G16">
            <v>0</v>
          </cell>
          <cell r="H16">
            <v>0</v>
          </cell>
          <cell r="I16">
            <v>2</v>
          </cell>
          <cell r="J16">
            <v>0</v>
          </cell>
          <cell r="K16">
            <v>0</v>
          </cell>
          <cell r="L16">
            <v>1</v>
          </cell>
          <cell r="M16">
            <v>5</v>
          </cell>
          <cell r="N16">
            <v>0</v>
          </cell>
          <cell r="O16">
            <v>0</v>
          </cell>
          <cell r="Q16">
            <v>1</v>
          </cell>
          <cell r="R16">
            <v>6</v>
          </cell>
          <cell r="S16">
            <v>0</v>
          </cell>
          <cell r="T16">
            <v>2</v>
          </cell>
          <cell r="U16">
            <v>1</v>
          </cell>
          <cell r="V16">
            <v>1</v>
          </cell>
          <cell r="W16">
            <v>3</v>
          </cell>
          <cell r="X16">
            <v>0</v>
          </cell>
          <cell r="Y16">
            <v>0</v>
          </cell>
          <cell r="Z16">
            <v>7</v>
          </cell>
          <cell r="AA16">
            <v>7</v>
          </cell>
          <cell r="AB16">
            <v>0</v>
          </cell>
          <cell r="AC16">
            <v>0</v>
          </cell>
          <cell r="AD16">
            <v>14</v>
          </cell>
          <cell r="AE16">
            <v>14</v>
          </cell>
        </row>
        <row r="17">
          <cell r="C17">
            <v>1</v>
          </cell>
          <cell r="D17">
            <v>5</v>
          </cell>
          <cell r="E17">
            <v>0</v>
          </cell>
          <cell r="F17">
            <v>3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0</v>
          </cell>
          <cell r="Q17">
            <v>1</v>
          </cell>
          <cell r="R17">
            <v>3</v>
          </cell>
          <cell r="S17">
            <v>1</v>
          </cell>
          <cell r="T17">
            <v>1</v>
          </cell>
          <cell r="U17">
            <v>5</v>
          </cell>
          <cell r="V17">
            <v>2</v>
          </cell>
          <cell r="W17">
            <v>1</v>
          </cell>
          <cell r="X17">
            <v>0</v>
          </cell>
          <cell r="Y17">
            <v>0</v>
          </cell>
          <cell r="Z17">
            <v>11</v>
          </cell>
          <cell r="AA17">
            <v>13</v>
          </cell>
          <cell r="AB17">
            <v>1</v>
          </cell>
          <cell r="AC17">
            <v>0</v>
          </cell>
          <cell r="AD17">
            <v>14</v>
          </cell>
          <cell r="AE17">
            <v>14</v>
          </cell>
        </row>
        <row r="18">
          <cell r="AG18">
            <v>7</v>
          </cell>
          <cell r="AH18">
            <v>6</v>
          </cell>
          <cell r="AJ18">
            <v>6</v>
          </cell>
          <cell r="AK18">
            <v>2</v>
          </cell>
          <cell r="AL18">
            <v>10</v>
          </cell>
          <cell r="AM18">
            <v>6</v>
          </cell>
        </row>
        <row r="19">
          <cell r="C19">
            <v>0</v>
          </cell>
          <cell r="D19">
            <v>3</v>
          </cell>
          <cell r="E19">
            <v>1</v>
          </cell>
          <cell r="F19">
            <v>3</v>
          </cell>
          <cell r="G19">
            <v>1</v>
          </cell>
          <cell r="H19">
            <v>1</v>
          </cell>
          <cell r="I19">
            <v>2</v>
          </cell>
          <cell r="J19">
            <v>0</v>
          </cell>
          <cell r="K19">
            <v>0</v>
          </cell>
          <cell r="L19">
            <v>6</v>
          </cell>
          <cell r="M19">
            <v>31</v>
          </cell>
          <cell r="N19">
            <v>0</v>
          </cell>
          <cell r="O19">
            <v>0</v>
          </cell>
          <cell r="Q19">
            <v>0</v>
          </cell>
          <cell r="R19">
            <v>4</v>
          </cell>
          <cell r="S19">
            <v>3</v>
          </cell>
          <cell r="T19">
            <v>5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7</v>
          </cell>
          <cell r="AA19">
            <v>40</v>
          </cell>
          <cell r="AB19">
            <v>0</v>
          </cell>
          <cell r="AC19">
            <v>0</v>
          </cell>
          <cell r="AD19">
            <v>31</v>
          </cell>
          <cell r="AE19">
            <v>31</v>
          </cell>
        </row>
        <row r="20">
          <cell r="C20">
            <v>0</v>
          </cell>
          <cell r="D20">
            <v>3</v>
          </cell>
          <cell r="E20">
            <v>2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2</v>
          </cell>
          <cell r="M20">
            <v>25</v>
          </cell>
          <cell r="N20">
            <v>0</v>
          </cell>
          <cell r="O20">
            <v>0</v>
          </cell>
          <cell r="Q20">
            <v>0</v>
          </cell>
          <cell r="R20">
            <v>4</v>
          </cell>
          <cell r="S20">
            <v>2</v>
          </cell>
          <cell r="T20">
            <v>2</v>
          </cell>
          <cell r="U20">
            <v>3</v>
          </cell>
          <cell r="V20">
            <v>0</v>
          </cell>
          <cell r="W20">
            <v>3</v>
          </cell>
          <cell r="X20">
            <v>0</v>
          </cell>
          <cell r="Y20">
            <v>0</v>
          </cell>
          <cell r="Z20">
            <v>10</v>
          </cell>
          <cell r="AA20">
            <v>36</v>
          </cell>
          <cell r="AB20">
            <v>0</v>
          </cell>
          <cell r="AC20">
            <v>0</v>
          </cell>
          <cell r="AD20">
            <v>25</v>
          </cell>
          <cell r="AE20">
            <v>25</v>
          </cell>
        </row>
        <row r="21">
          <cell r="AG21">
            <v>26</v>
          </cell>
          <cell r="AH21">
            <v>16</v>
          </cell>
          <cell r="AJ21">
            <v>35</v>
          </cell>
          <cell r="AK21">
            <v>28</v>
          </cell>
          <cell r="AL21">
            <v>38</v>
          </cell>
          <cell r="AM21">
            <v>15</v>
          </cell>
        </row>
        <row r="22">
          <cell r="C22">
            <v>0</v>
          </cell>
          <cell r="D22">
            <v>3</v>
          </cell>
          <cell r="E22">
            <v>3</v>
          </cell>
          <cell r="F22">
            <v>5</v>
          </cell>
          <cell r="G22">
            <v>2</v>
          </cell>
          <cell r="H22">
            <v>2</v>
          </cell>
          <cell r="I22">
            <v>6</v>
          </cell>
          <cell r="J22">
            <v>0</v>
          </cell>
          <cell r="K22">
            <v>0</v>
          </cell>
          <cell r="L22">
            <v>11</v>
          </cell>
          <cell r="M22">
            <v>91</v>
          </cell>
          <cell r="N22">
            <v>0</v>
          </cell>
          <cell r="O22">
            <v>0</v>
          </cell>
          <cell r="Q22">
            <v>3</v>
          </cell>
          <cell r="R22">
            <v>13</v>
          </cell>
          <cell r="S22">
            <v>5</v>
          </cell>
          <cell r="T22">
            <v>17</v>
          </cell>
          <cell r="U22">
            <v>4</v>
          </cell>
          <cell r="V22">
            <v>2</v>
          </cell>
          <cell r="W22">
            <v>1</v>
          </cell>
          <cell r="X22">
            <v>0</v>
          </cell>
          <cell r="Y22">
            <v>0</v>
          </cell>
          <cell r="Z22">
            <v>8</v>
          </cell>
          <cell r="AA22">
            <v>83</v>
          </cell>
          <cell r="AB22">
            <v>0</v>
          </cell>
          <cell r="AC22">
            <v>0</v>
          </cell>
          <cell r="AD22">
            <v>67</v>
          </cell>
          <cell r="AE22">
            <v>67</v>
          </cell>
        </row>
        <row r="23">
          <cell r="C23">
            <v>2</v>
          </cell>
          <cell r="D23">
            <v>8</v>
          </cell>
          <cell r="E23">
            <v>1</v>
          </cell>
          <cell r="F23">
            <v>9</v>
          </cell>
          <cell r="G23">
            <v>2</v>
          </cell>
          <cell r="H23">
            <v>2</v>
          </cell>
          <cell r="I23">
            <v>7</v>
          </cell>
          <cell r="J23">
            <v>1</v>
          </cell>
          <cell r="K23">
            <v>0</v>
          </cell>
          <cell r="L23">
            <v>12</v>
          </cell>
          <cell r="M23">
            <v>110</v>
          </cell>
          <cell r="N23">
            <v>2</v>
          </cell>
          <cell r="O23">
            <v>0</v>
          </cell>
          <cell r="Q23">
            <v>3</v>
          </cell>
          <cell r="R23">
            <v>13</v>
          </cell>
          <cell r="S23">
            <v>6</v>
          </cell>
          <cell r="T23">
            <v>16</v>
          </cell>
          <cell r="U23">
            <v>4</v>
          </cell>
          <cell r="V23">
            <v>2</v>
          </cell>
          <cell r="W23">
            <v>3</v>
          </cell>
          <cell r="X23">
            <v>0</v>
          </cell>
          <cell r="Y23">
            <v>0</v>
          </cell>
          <cell r="Z23">
            <v>16</v>
          </cell>
          <cell r="AA23">
            <v>82</v>
          </cell>
          <cell r="AB23">
            <v>0</v>
          </cell>
          <cell r="AC23">
            <v>0</v>
          </cell>
          <cell r="AD23">
            <v>70</v>
          </cell>
          <cell r="AE23">
            <v>70</v>
          </cell>
        </row>
        <row r="24">
          <cell r="AG24">
            <v>4</v>
          </cell>
          <cell r="AH24">
            <v>2</v>
          </cell>
          <cell r="AJ24">
            <v>15</v>
          </cell>
          <cell r="AK24">
            <v>6</v>
          </cell>
          <cell r="AL24">
            <v>8</v>
          </cell>
          <cell r="AM24">
            <v>2</v>
          </cell>
        </row>
        <row r="25">
          <cell r="C25">
            <v>0</v>
          </cell>
          <cell r="D25">
            <v>6</v>
          </cell>
          <cell r="E25">
            <v>2</v>
          </cell>
          <cell r="F25">
            <v>3</v>
          </cell>
          <cell r="G25">
            <v>3</v>
          </cell>
          <cell r="H25">
            <v>0</v>
          </cell>
          <cell r="I25">
            <v>1</v>
          </cell>
          <cell r="J25">
            <v>2</v>
          </cell>
          <cell r="K25">
            <v>0</v>
          </cell>
          <cell r="L25">
            <v>2</v>
          </cell>
          <cell r="M25">
            <v>10</v>
          </cell>
          <cell r="N25">
            <v>0</v>
          </cell>
          <cell r="O25">
            <v>0</v>
          </cell>
          <cell r="Q25">
            <v>0</v>
          </cell>
          <cell r="R25">
            <v>2</v>
          </cell>
          <cell r="S25">
            <v>2</v>
          </cell>
          <cell r="T25">
            <v>2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</v>
          </cell>
          <cell r="AA25">
            <v>22</v>
          </cell>
          <cell r="AB25">
            <v>0</v>
          </cell>
          <cell r="AC25">
            <v>0</v>
          </cell>
          <cell r="AD25">
            <v>16</v>
          </cell>
          <cell r="AE25">
            <v>16</v>
          </cell>
        </row>
        <row r="26">
          <cell r="C26">
            <v>0</v>
          </cell>
          <cell r="D26">
            <v>3</v>
          </cell>
          <cell r="E26">
            <v>5</v>
          </cell>
          <cell r="F26">
            <v>3</v>
          </cell>
          <cell r="G26">
            <v>2</v>
          </cell>
          <cell r="H26">
            <v>2</v>
          </cell>
          <cell r="I26">
            <v>0</v>
          </cell>
          <cell r="J26">
            <v>0</v>
          </cell>
          <cell r="K26">
            <v>0</v>
          </cell>
          <cell r="L26">
            <v>2</v>
          </cell>
          <cell r="M26">
            <v>14</v>
          </cell>
          <cell r="N26">
            <v>0</v>
          </cell>
          <cell r="O26">
            <v>0</v>
          </cell>
          <cell r="Q26">
            <v>1</v>
          </cell>
          <cell r="R26">
            <v>4</v>
          </cell>
          <cell r="S26">
            <v>2</v>
          </cell>
          <cell r="T26">
            <v>2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  <cell r="Y26">
            <v>0</v>
          </cell>
          <cell r="Z26">
            <v>2</v>
          </cell>
          <cell r="AA26">
            <v>18</v>
          </cell>
          <cell r="AB26">
            <v>0</v>
          </cell>
          <cell r="AC26">
            <v>0</v>
          </cell>
          <cell r="AD26">
            <v>14</v>
          </cell>
          <cell r="AE26">
            <v>14</v>
          </cell>
        </row>
        <row r="27">
          <cell r="AG27">
            <v>3</v>
          </cell>
          <cell r="AH27">
            <v>2</v>
          </cell>
          <cell r="AJ27">
            <v>12</v>
          </cell>
          <cell r="AK27">
            <v>4</v>
          </cell>
          <cell r="AL27">
            <v>10</v>
          </cell>
          <cell r="AM27">
            <v>3</v>
          </cell>
        </row>
        <row r="28">
          <cell r="C28">
            <v>1</v>
          </cell>
          <cell r="D28">
            <v>1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  <cell r="I28">
            <v>2</v>
          </cell>
          <cell r="J28">
            <v>1</v>
          </cell>
          <cell r="K28">
            <v>0</v>
          </cell>
          <cell r="L28">
            <v>1</v>
          </cell>
          <cell r="M28">
            <v>9</v>
          </cell>
          <cell r="N28">
            <v>0</v>
          </cell>
          <cell r="O28">
            <v>0</v>
          </cell>
          <cell r="Q28">
            <v>2</v>
          </cell>
          <cell r="R28">
            <v>5</v>
          </cell>
          <cell r="S28">
            <v>2</v>
          </cell>
          <cell r="T28">
            <v>2</v>
          </cell>
          <cell r="U28">
            <v>2</v>
          </cell>
          <cell r="V28">
            <v>2</v>
          </cell>
          <cell r="W28">
            <v>0</v>
          </cell>
          <cell r="X28">
            <v>0</v>
          </cell>
          <cell r="Y28">
            <v>0</v>
          </cell>
          <cell r="Z28">
            <v>2</v>
          </cell>
          <cell r="AA28">
            <v>6</v>
          </cell>
          <cell r="AB28">
            <v>0</v>
          </cell>
          <cell r="AC28">
            <v>0</v>
          </cell>
          <cell r="AD28">
            <v>3</v>
          </cell>
          <cell r="AE28">
            <v>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6</v>
          </cell>
          <cell r="G29">
            <v>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</v>
          </cell>
          <cell r="N29">
            <v>0</v>
          </cell>
          <cell r="O29">
            <v>0</v>
          </cell>
          <cell r="Q29">
            <v>2</v>
          </cell>
          <cell r="R29">
            <v>4</v>
          </cell>
          <cell r="S29">
            <v>0</v>
          </cell>
          <cell r="T29">
            <v>0</v>
          </cell>
          <cell r="U29">
            <v>0</v>
          </cell>
          <cell r="V29">
            <v>2</v>
          </cell>
          <cell r="W29">
            <v>1</v>
          </cell>
          <cell r="X29">
            <v>0</v>
          </cell>
          <cell r="Y29">
            <v>0</v>
          </cell>
          <cell r="Z29">
            <v>3</v>
          </cell>
          <cell r="AA29">
            <v>5</v>
          </cell>
          <cell r="AB29">
            <v>0</v>
          </cell>
          <cell r="AC29">
            <v>0</v>
          </cell>
          <cell r="AD29">
            <v>7</v>
          </cell>
          <cell r="AE29">
            <v>7</v>
          </cell>
        </row>
        <row r="30">
          <cell r="AG30">
            <v>1</v>
          </cell>
          <cell r="AH30">
            <v>0</v>
          </cell>
          <cell r="AJ30">
            <v>4</v>
          </cell>
          <cell r="AK30">
            <v>2</v>
          </cell>
          <cell r="AL30">
            <v>1</v>
          </cell>
          <cell r="AM30">
            <v>1</v>
          </cell>
        </row>
        <row r="31">
          <cell r="C31">
            <v>0</v>
          </cell>
          <cell r="D31">
            <v>3</v>
          </cell>
          <cell r="E31">
            <v>1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0</v>
          </cell>
          <cell r="O31">
            <v>0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5</v>
          </cell>
          <cell r="AB31">
            <v>0</v>
          </cell>
          <cell r="AC31">
            <v>0</v>
          </cell>
          <cell r="AD31">
            <v>2</v>
          </cell>
          <cell r="AE31">
            <v>2</v>
          </cell>
        </row>
        <row r="32">
          <cell r="C32">
            <v>0</v>
          </cell>
          <cell r="D32">
            <v>2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3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</v>
          </cell>
          <cell r="AA32">
            <v>4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</row>
        <row r="33">
          <cell r="AG33">
            <v>2</v>
          </cell>
          <cell r="AH33">
            <v>3</v>
          </cell>
          <cell r="AJ33">
            <v>9</v>
          </cell>
          <cell r="AK33">
            <v>1</v>
          </cell>
          <cell r="AL33">
            <v>11</v>
          </cell>
          <cell r="AM33">
            <v>3</v>
          </cell>
        </row>
        <row r="34">
          <cell r="C34">
            <v>0</v>
          </cell>
          <cell r="D34">
            <v>2</v>
          </cell>
          <cell r="E34">
            <v>1</v>
          </cell>
          <cell r="F34">
            <v>4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6</v>
          </cell>
          <cell r="N34">
            <v>1</v>
          </cell>
          <cell r="O34">
            <v>0</v>
          </cell>
          <cell r="Q34">
            <v>0</v>
          </cell>
          <cell r="R34">
            <v>2</v>
          </cell>
          <cell r="S34">
            <v>4</v>
          </cell>
          <cell r="T34">
            <v>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</v>
          </cell>
          <cell r="AA34">
            <v>2</v>
          </cell>
          <cell r="AB34">
            <v>0</v>
          </cell>
          <cell r="AC34">
            <v>0</v>
          </cell>
          <cell r="AD34">
            <v>3</v>
          </cell>
          <cell r="AE34">
            <v>3</v>
          </cell>
        </row>
        <row r="35">
          <cell r="C35">
            <v>0</v>
          </cell>
          <cell r="D35">
            <v>4</v>
          </cell>
          <cell r="E35">
            <v>1</v>
          </cell>
          <cell r="F35">
            <v>4</v>
          </cell>
          <cell r="G35">
            <v>1</v>
          </cell>
          <cell r="H35">
            <v>0</v>
          </cell>
          <cell r="I35">
            <v>2</v>
          </cell>
          <cell r="J35">
            <v>2</v>
          </cell>
          <cell r="K35">
            <v>0</v>
          </cell>
          <cell r="L35">
            <v>3</v>
          </cell>
          <cell r="M35">
            <v>4</v>
          </cell>
          <cell r="N35">
            <v>0</v>
          </cell>
          <cell r="O35">
            <v>0</v>
          </cell>
          <cell r="Q35">
            <v>0</v>
          </cell>
          <cell r="R35">
            <v>2</v>
          </cell>
          <cell r="S35">
            <v>2</v>
          </cell>
          <cell r="T35">
            <v>3</v>
          </cell>
          <cell r="U35">
            <v>0</v>
          </cell>
          <cell r="V35">
            <v>0</v>
          </cell>
          <cell r="W35">
            <v>2</v>
          </cell>
          <cell r="X35">
            <v>0</v>
          </cell>
          <cell r="Y35">
            <v>0</v>
          </cell>
          <cell r="Z35">
            <v>2</v>
          </cell>
          <cell r="AA35">
            <v>5</v>
          </cell>
          <cell r="AB35">
            <v>0</v>
          </cell>
          <cell r="AC35">
            <v>0</v>
          </cell>
          <cell r="AD35">
            <v>6</v>
          </cell>
          <cell r="AE35">
            <v>6</v>
          </cell>
        </row>
        <row r="36">
          <cell r="AG36">
            <v>2</v>
          </cell>
          <cell r="AH36">
            <v>1</v>
          </cell>
          <cell r="AJ36">
            <v>2</v>
          </cell>
          <cell r="AK36">
            <v>2</v>
          </cell>
          <cell r="AL36">
            <v>4</v>
          </cell>
          <cell r="AM36">
            <v>1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  <cell r="O37">
            <v>0</v>
          </cell>
          <cell r="Q37">
            <v>1</v>
          </cell>
          <cell r="R37">
            <v>1</v>
          </cell>
          <cell r="S37">
            <v>0</v>
          </cell>
          <cell r="T37">
            <v>2</v>
          </cell>
          <cell r="U37">
            <v>0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Z37">
            <v>3</v>
          </cell>
          <cell r="AA37">
            <v>4</v>
          </cell>
          <cell r="AB37">
            <v>0</v>
          </cell>
          <cell r="AC37">
            <v>0</v>
          </cell>
          <cell r="AD37">
            <v>5</v>
          </cell>
          <cell r="AE37">
            <v>5</v>
          </cell>
        </row>
        <row r="38">
          <cell r="C38">
            <v>0</v>
          </cell>
          <cell r="D38">
            <v>1</v>
          </cell>
          <cell r="E38">
            <v>1</v>
          </cell>
          <cell r="F38">
            <v>0</v>
          </cell>
          <cell r="G38">
            <v>1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4</v>
          </cell>
          <cell r="M38">
            <v>4</v>
          </cell>
          <cell r="N38">
            <v>0</v>
          </cell>
          <cell r="O38">
            <v>0</v>
          </cell>
          <cell r="Q38">
            <v>1</v>
          </cell>
          <cell r="R38">
            <v>4</v>
          </cell>
          <cell r="S38">
            <v>0</v>
          </cell>
          <cell r="T38">
            <v>5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3</v>
          </cell>
          <cell r="AA38">
            <v>3</v>
          </cell>
          <cell r="AB38">
            <v>0</v>
          </cell>
          <cell r="AC38">
            <v>0</v>
          </cell>
          <cell r="AD38">
            <v>10</v>
          </cell>
          <cell r="AE38">
            <v>10</v>
          </cell>
        </row>
        <row r="39">
          <cell r="AG39">
            <v>11</v>
          </cell>
          <cell r="AH39">
            <v>6</v>
          </cell>
          <cell r="AJ39">
            <v>5</v>
          </cell>
          <cell r="AK39">
            <v>7</v>
          </cell>
          <cell r="AL39">
            <v>5</v>
          </cell>
          <cell r="AM39">
            <v>5</v>
          </cell>
        </row>
        <row r="40">
          <cell r="C40">
            <v>0</v>
          </cell>
          <cell r="D40">
            <v>6</v>
          </cell>
          <cell r="E40">
            <v>1</v>
          </cell>
          <cell r="F40">
            <v>4</v>
          </cell>
          <cell r="G40">
            <v>1</v>
          </cell>
          <cell r="H40">
            <v>1</v>
          </cell>
          <cell r="I40">
            <v>1</v>
          </cell>
          <cell r="J40">
            <v>0</v>
          </cell>
          <cell r="K40">
            <v>0</v>
          </cell>
          <cell r="L40">
            <v>2</v>
          </cell>
          <cell r="M40">
            <v>21</v>
          </cell>
          <cell r="N40">
            <v>0</v>
          </cell>
          <cell r="O40">
            <v>0</v>
          </cell>
          <cell r="Q40">
            <v>0</v>
          </cell>
          <cell r="R40">
            <v>2</v>
          </cell>
          <cell r="S40">
            <v>0</v>
          </cell>
          <cell r="T40">
            <v>1</v>
          </cell>
          <cell r="U40">
            <v>2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</v>
          </cell>
          <cell r="AA40">
            <v>9</v>
          </cell>
          <cell r="AB40">
            <v>0</v>
          </cell>
          <cell r="AC40">
            <v>0</v>
          </cell>
          <cell r="AD40">
            <v>21</v>
          </cell>
          <cell r="AE40">
            <v>21</v>
          </cell>
        </row>
        <row r="41">
          <cell r="C41">
            <v>0</v>
          </cell>
          <cell r="D41">
            <v>4</v>
          </cell>
          <cell r="E41">
            <v>3</v>
          </cell>
          <cell r="F41">
            <v>2</v>
          </cell>
          <cell r="G41">
            <v>2</v>
          </cell>
          <cell r="H41">
            <v>1</v>
          </cell>
          <cell r="I41">
            <v>2</v>
          </cell>
          <cell r="J41">
            <v>1</v>
          </cell>
          <cell r="K41">
            <v>0</v>
          </cell>
          <cell r="L41">
            <v>4</v>
          </cell>
          <cell r="M41">
            <v>27</v>
          </cell>
          <cell r="N41">
            <v>0</v>
          </cell>
          <cell r="O41">
            <v>0</v>
          </cell>
          <cell r="Q41">
            <v>1</v>
          </cell>
          <cell r="R41">
            <v>3</v>
          </cell>
          <cell r="S41">
            <v>2</v>
          </cell>
          <cell r="T41">
            <v>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</v>
          </cell>
          <cell r="AA41">
            <v>6</v>
          </cell>
          <cell r="AB41">
            <v>0</v>
          </cell>
          <cell r="AC41">
            <v>0</v>
          </cell>
          <cell r="AD41">
            <v>21</v>
          </cell>
          <cell r="AE41">
            <v>21</v>
          </cell>
        </row>
        <row r="42">
          <cell r="AG42">
            <v>3</v>
          </cell>
          <cell r="AH42">
            <v>2</v>
          </cell>
          <cell r="AJ42">
            <v>3</v>
          </cell>
          <cell r="AK42">
            <v>3</v>
          </cell>
          <cell r="AL42">
            <v>2</v>
          </cell>
          <cell r="AM42">
            <v>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</v>
          </cell>
          <cell r="N43">
            <v>0</v>
          </cell>
          <cell r="O43">
            <v>0</v>
          </cell>
          <cell r="Q43">
            <v>1</v>
          </cell>
          <cell r="R43">
            <v>0</v>
          </cell>
          <cell r="S43">
            <v>0</v>
          </cell>
          <cell r="T43">
            <v>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7</v>
          </cell>
          <cell r="AB43">
            <v>0</v>
          </cell>
          <cell r="AC43">
            <v>0</v>
          </cell>
          <cell r="AD43">
            <v>2</v>
          </cell>
          <cell r="AE43">
            <v>2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7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5</v>
          </cell>
          <cell r="U44">
            <v>0</v>
          </cell>
          <cell r="V44">
            <v>1</v>
          </cell>
          <cell r="W44">
            <v>0</v>
          </cell>
          <cell r="X44">
            <v>0</v>
          </cell>
          <cell r="Y44">
            <v>0</v>
          </cell>
          <cell r="Z44">
            <v>3</v>
          </cell>
          <cell r="AA44">
            <v>9</v>
          </cell>
          <cell r="AB44">
            <v>0</v>
          </cell>
          <cell r="AC44">
            <v>0</v>
          </cell>
          <cell r="AD44">
            <v>2</v>
          </cell>
          <cell r="AE44">
            <v>2</v>
          </cell>
        </row>
        <row r="45">
          <cell r="AG45">
            <v>1</v>
          </cell>
          <cell r="AH45">
            <v>1</v>
          </cell>
          <cell r="AJ45">
            <v>10</v>
          </cell>
          <cell r="AK45">
            <v>3</v>
          </cell>
          <cell r="AL45">
            <v>1</v>
          </cell>
          <cell r="AM45">
            <v>2</v>
          </cell>
        </row>
        <row r="46">
          <cell r="C46">
            <v>0</v>
          </cell>
          <cell r="D46">
            <v>0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0</v>
          </cell>
          <cell r="K46">
            <v>0</v>
          </cell>
          <cell r="L46">
            <v>2</v>
          </cell>
          <cell r="M46">
            <v>3</v>
          </cell>
          <cell r="N46">
            <v>0</v>
          </cell>
          <cell r="O46">
            <v>0</v>
          </cell>
          <cell r="Q46">
            <v>0</v>
          </cell>
          <cell r="R46">
            <v>2</v>
          </cell>
          <cell r="S46">
            <v>0</v>
          </cell>
          <cell r="T46">
            <v>0</v>
          </cell>
          <cell r="U46">
            <v>2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5</v>
          </cell>
          <cell r="AA46">
            <v>1</v>
          </cell>
          <cell r="AB46">
            <v>0</v>
          </cell>
          <cell r="AC46">
            <v>0</v>
          </cell>
          <cell r="AD46">
            <v>3</v>
          </cell>
          <cell r="AE46">
            <v>3</v>
          </cell>
        </row>
        <row r="47">
          <cell r="C47">
            <v>0</v>
          </cell>
          <cell r="D47">
            <v>0</v>
          </cell>
          <cell r="E47">
            <v>1</v>
          </cell>
          <cell r="F47">
            <v>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5</v>
          </cell>
          <cell r="AA47">
            <v>1</v>
          </cell>
          <cell r="AB47">
            <v>0</v>
          </cell>
          <cell r="AC47">
            <v>0</v>
          </cell>
          <cell r="AD47">
            <v>2</v>
          </cell>
          <cell r="AE47">
            <v>2</v>
          </cell>
        </row>
      </sheetData>
      <sheetData sheetId="10">
        <row r="9">
          <cell r="AG9">
            <v>33</v>
          </cell>
          <cell r="AH9">
            <v>26</v>
          </cell>
          <cell r="AJ9">
            <v>47</v>
          </cell>
          <cell r="AK9">
            <v>29</v>
          </cell>
          <cell r="AL9">
            <v>34</v>
          </cell>
          <cell r="AM9">
            <v>17</v>
          </cell>
        </row>
        <row r="10">
          <cell r="C10">
            <v>3</v>
          </cell>
          <cell r="D10">
            <v>17</v>
          </cell>
          <cell r="E10">
            <v>7</v>
          </cell>
          <cell r="F10">
            <v>0</v>
          </cell>
          <cell r="G10">
            <v>1</v>
          </cell>
          <cell r="H10">
            <v>0</v>
          </cell>
          <cell r="I10">
            <v>12</v>
          </cell>
          <cell r="J10">
            <v>0</v>
          </cell>
          <cell r="K10">
            <v>0</v>
          </cell>
          <cell r="L10">
            <v>19</v>
          </cell>
          <cell r="M10">
            <v>110</v>
          </cell>
          <cell r="N10">
            <v>2</v>
          </cell>
          <cell r="O10">
            <v>0</v>
          </cell>
          <cell r="Q10">
            <v>11</v>
          </cell>
          <cell r="R10">
            <v>17</v>
          </cell>
          <cell r="S10">
            <v>11</v>
          </cell>
          <cell r="T10">
            <v>8</v>
          </cell>
          <cell r="U10">
            <v>6</v>
          </cell>
          <cell r="V10">
            <v>2</v>
          </cell>
          <cell r="W10">
            <v>11</v>
          </cell>
          <cell r="X10">
            <v>0</v>
          </cell>
          <cell r="Y10">
            <v>0</v>
          </cell>
          <cell r="Z10">
            <v>10</v>
          </cell>
          <cell r="AA10">
            <v>113</v>
          </cell>
          <cell r="AB10">
            <v>0</v>
          </cell>
          <cell r="AC10">
            <v>0</v>
          </cell>
          <cell r="AD10">
            <v>137</v>
          </cell>
          <cell r="AE10">
            <v>137</v>
          </cell>
        </row>
        <row r="11">
          <cell r="C11">
            <v>1</v>
          </cell>
          <cell r="D11">
            <v>20</v>
          </cell>
          <cell r="E11">
            <v>9</v>
          </cell>
          <cell r="F11">
            <v>2</v>
          </cell>
          <cell r="G11">
            <v>7</v>
          </cell>
          <cell r="H11">
            <v>0</v>
          </cell>
          <cell r="I11">
            <v>6</v>
          </cell>
          <cell r="J11">
            <v>0</v>
          </cell>
          <cell r="K11">
            <v>0</v>
          </cell>
          <cell r="L11">
            <v>21</v>
          </cell>
          <cell r="M11">
            <v>130</v>
          </cell>
          <cell r="N11">
            <v>5</v>
          </cell>
          <cell r="O11">
            <v>0</v>
          </cell>
          <cell r="Q11">
            <v>13</v>
          </cell>
          <cell r="R11">
            <v>16</v>
          </cell>
          <cell r="S11">
            <v>11</v>
          </cell>
          <cell r="T11">
            <v>11</v>
          </cell>
          <cell r="U11">
            <v>2</v>
          </cell>
          <cell r="V11">
            <v>2</v>
          </cell>
          <cell r="W11">
            <v>6</v>
          </cell>
          <cell r="X11">
            <v>0</v>
          </cell>
          <cell r="Y11">
            <v>0</v>
          </cell>
          <cell r="Z11">
            <v>16</v>
          </cell>
          <cell r="AA11">
            <v>139</v>
          </cell>
          <cell r="AB11">
            <v>0</v>
          </cell>
          <cell r="AC11">
            <v>0</v>
          </cell>
          <cell r="AD11">
            <v>185</v>
          </cell>
          <cell r="AE11">
            <v>185</v>
          </cell>
        </row>
        <row r="12">
          <cell r="AG12">
            <v>2</v>
          </cell>
          <cell r="AH12">
            <v>3</v>
          </cell>
          <cell r="AJ12">
            <v>6</v>
          </cell>
          <cell r="AK12">
            <v>7</v>
          </cell>
          <cell r="AL12">
            <v>3</v>
          </cell>
          <cell r="AM12">
            <v>0</v>
          </cell>
        </row>
        <row r="13">
          <cell r="C13">
            <v>0</v>
          </cell>
          <cell r="D13">
            <v>2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7</v>
          </cell>
          <cell r="N13">
            <v>0</v>
          </cell>
          <cell r="O13">
            <v>0</v>
          </cell>
          <cell r="Q13">
            <v>1</v>
          </cell>
          <cell r="R13">
            <v>3</v>
          </cell>
          <cell r="S13">
            <v>1</v>
          </cell>
          <cell r="T13">
            <v>3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4</v>
          </cell>
          <cell r="AB13">
            <v>0</v>
          </cell>
          <cell r="AC13">
            <v>0</v>
          </cell>
          <cell r="AD13">
            <v>5</v>
          </cell>
          <cell r="AE13">
            <v>5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5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1</v>
          </cell>
          <cell r="T14">
            <v>3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2</v>
          </cell>
          <cell r="AB14">
            <v>0</v>
          </cell>
          <cell r="AC14">
            <v>0</v>
          </cell>
          <cell r="AD14">
            <v>11</v>
          </cell>
          <cell r="AE14">
            <v>11</v>
          </cell>
        </row>
        <row r="15">
          <cell r="AG15">
            <v>3</v>
          </cell>
          <cell r="AH15">
            <v>6</v>
          </cell>
          <cell r="AJ15">
            <v>14</v>
          </cell>
          <cell r="AK15">
            <v>13</v>
          </cell>
          <cell r="AL15">
            <v>6</v>
          </cell>
          <cell r="AM15">
            <v>2</v>
          </cell>
        </row>
        <row r="16">
          <cell r="C16">
            <v>0</v>
          </cell>
          <cell r="D16">
            <v>5</v>
          </cell>
          <cell r="E16">
            <v>0</v>
          </cell>
          <cell r="F16">
            <v>7</v>
          </cell>
          <cell r="G16">
            <v>2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3</v>
          </cell>
          <cell r="M16">
            <v>3</v>
          </cell>
          <cell r="N16">
            <v>0</v>
          </cell>
          <cell r="O16">
            <v>0</v>
          </cell>
          <cell r="Q16">
            <v>3</v>
          </cell>
          <cell r="R16">
            <v>4</v>
          </cell>
          <cell r="S16">
            <v>0</v>
          </cell>
          <cell r="T16">
            <v>5</v>
          </cell>
          <cell r="U16">
            <v>3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5</v>
          </cell>
          <cell r="AA16">
            <v>12</v>
          </cell>
          <cell r="AB16">
            <v>0</v>
          </cell>
          <cell r="AC16">
            <v>0</v>
          </cell>
          <cell r="AD16">
            <v>20</v>
          </cell>
          <cell r="AE16">
            <v>20</v>
          </cell>
        </row>
        <row r="17">
          <cell r="C17">
            <v>0</v>
          </cell>
          <cell r="D17">
            <v>4</v>
          </cell>
          <cell r="E17">
            <v>0</v>
          </cell>
          <cell r="F17">
            <v>7</v>
          </cell>
          <cell r="G17">
            <v>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8</v>
          </cell>
          <cell r="M17">
            <v>2</v>
          </cell>
          <cell r="N17">
            <v>0</v>
          </cell>
          <cell r="O17">
            <v>0</v>
          </cell>
          <cell r="Q17">
            <v>1</v>
          </cell>
          <cell r="R17">
            <v>6</v>
          </cell>
          <cell r="S17">
            <v>3</v>
          </cell>
          <cell r="T17">
            <v>3</v>
          </cell>
          <cell r="U17">
            <v>5</v>
          </cell>
          <cell r="V17">
            <v>0</v>
          </cell>
          <cell r="W17">
            <v>2</v>
          </cell>
          <cell r="X17">
            <v>0</v>
          </cell>
          <cell r="Y17">
            <v>0</v>
          </cell>
          <cell r="Z17">
            <v>4</v>
          </cell>
          <cell r="AA17">
            <v>10</v>
          </cell>
          <cell r="AB17">
            <v>0</v>
          </cell>
          <cell r="AC17">
            <v>0</v>
          </cell>
          <cell r="AD17">
            <v>22</v>
          </cell>
          <cell r="AE17">
            <v>22</v>
          </cell>
        </row>
        <row r="18">
          <cell r="AG18">
            <v>9</v>
          </cell>
          <cell r="AH18">
            <v>6</v>
          </cell>
          <cell r="AJ18">
            <v>10</v>
          </cell>
          <cell r="AK18">
            <v>5</v>
          </cell>
          <cell r="AL18">
            <v>14</v>
          </cell>
          <cell r="AM18">
            <v>5</v>
          </cell>
        </row>
        <row r="19">
          <cell r="C19">
            <v>0</v>
          </cell>
          <cell r="D19">
            <v>3</v>
          </cell>
          <cell r="E19">
            <v>2</v>
          </cell>
          <cell r="F19">
            <v>3</v>
          </cell>
          <cell r="G19">
            <v>1</v>
          </cell>
          <cell r="H19">
            <v>2</v>
          </cell>
          <cell r="I19">
            <v>1</v>
          </cell>
          <cell r="J19">
            <v>0</v>
          </cell>
          <cell r="K19">
            <v>0</v>
          </cell>
          <cell r="L19">
            <v>10</v>
          </cell>
          <cell r="M19">
            <v>26</v>
          </cell>
          <cell r="N19">
            <v>0</v>
          </cell>
          <cell r="O19">
            <v>0</v>
          </cell>
          <cell r="Q19">
            <v>1</v>
          </cell>
          <cell r="R19">
            <v>2</v>
          </cell>
          <cell r="S19">
            <v>0</v>
          </cell>
          <cell r="T19">
            <v>2</v>
          </cell>
          <cell r="U19">
            <v>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</v>
          </cell>
          <cell r="AA19">
            <v>37</v>
          </cell>
          <cell r="AB19">
            <v>0</v>
          </cell>
          <cell r="AC19">
            <v>0</v>
          </cell>
          <cell r="AD19">
            <v>19</v>
          </cell>
          <cell r="AE19">
            <v>19</v>
          </cell>
        </row>
        <row r="20">
          <cell r="C20">
            <v>0</v>
          </cell>
          <cell r="D20">
            <v>1</v>
          </cell>
          <cell r="E20">
            <v>3</v>
          </cell>
          <cell r="F20">
            <v>5</v>
          </cell>
          <cell r="G20">
            <v>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5</v>
          </cell>
          <cell r="M20">
            <v>25</v>
          </cell>
          <cell r="N20">
            <v>1</v>
          </cell>
          <cell r="O20">
            <v>0</v>
          </cell>
          <cell r="Q20">
            <v>2</v>
          </cell>
          <cell r="R20">
            <v>2</v>
          </cell>
          <cell r="S20">
            <v>2</v>
          </cell>
          <cell r="T20">
            <v>3</v>
          </cell>
          <cell r="U20">
            <v>2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2</v>
          </cell>
          <cell r="AA20">
            <v>35</v>
          </cell>
          <cell r="AB20">
            <v>0</v>
          </cell>
          <cell r="AC20">
            <v>0</v>
          </cell>
          <cell r="AD20">
            <v>26</v>
          </cell>
          <cell r="AE20">
            <v>26</v>
          </cell>
        </row>
        <row r="21">
          <cell r="AG21">
            <v>27</v>
          </cell>
          <cell r="AH21">
            <v>24</v>
          </cell>
          <cell r="AJ21">
            <v>26</v>
          </cell>
          <cell r="AK21">
            <v>20</v>
          </cell>
          <cell r="AL21">
            <v>31</v>
          </cell>
          <cell r="AM21">
            <v>16</v>
          </cell>
        </row>
        <row r="22">
          <cell r="C22">
            <v>4</v>
          </cell>
          <cell r="D22">
            <v>13</v>
          </cell>
          <cell r="E22">
            <v>5</v>
          </cell>
          <cell r="F22">
            <v>2</v>
          </cell>
          <cell r="G22">
            <v>3</v>
          </cell>
          <cell r="H22">
            <v>3</v>
          </cell>
          <cell r="I22">
            <v>1</v>
          </cell>
          <cell r="J22">
            <v>2</v>
          </cell>
          <cell r="K22">
            <v>0</v>
          </cell>
          <cell r="L22">
            <v>11</v>
          </cell>
          <cell r="M22">
            <v>101</v>
          </cell>
          <cell r="N22">
            <v>1</v>
          </cell>
          <cell r="O22">
            <v>0</v>
          </cell>
          <cell r="Q22">
            <v>1</v>
          </cell>
          <cell r="R22">
            <v>10</v>
          </cell>
          <cell r="S22">
            <v>13</v>
          </cell>
          <cell r="T22">
            <v>9</v>
          </cell>
          <cell r="U22">
            <v>2</v>
          </cell>
          <cell r="V22">
            <v>1</v>
          </cell>
          <cell r="W22">
            <v>0</v>
          </cell>
          <cell r="X22">
            <v>0</v>
          </cell>
          <cell r="Y22">
            <v>0</v>
          </cell>
          <cell r="Z22">
            <v>16</v>
          </cell>
          <cell r="AA22">
            <v>91</v>
          </cell>
          <cell r="AB22">
            <v>0</v>
          </cell>
          <cell r="AC22">
            <v>0</v>
          </cell>
          <cell r="AD22">
            <v>61</v>
          </cell>
          <cell r="AE22">
            <v>61</v>
          </cell>
        </row>
        <row r="23">
          <cell r="C23">
            <v>4</v>
          </cell>
          <cell r="D23">
            <v>13</v>
          </cell>
          <cell r="E23">
            <v>4</v>
          </cell>
          <cell r="F23">
            <v>2</v>
          </cell>
          <cell r="G23">
            <v>0</v>
          </cell>
          <cell r="H23">
            <v>2</v>
          </cell>
          <cell r="I23">
            <v>2</v>
          </cell>
          <cell r="J23">
            <v>0</v>
          </cell>
          <cell r="K23">
            <v>0</v>
          </cell>
          <cell r="L23">
            <v>6</v>
          </cell>
          <cell r="M23">
            <v>140</v>
          </cell>
          <cell r="N23">
            <v>0</v>
          </cell>
          <cell r="O23">
            <v>0</v>
          </cell>
          <cell r="Q23">
            <v>5</v>
          </cell>
          <cell r="R23">
            <v>18</v>
          </cell>
          <cell r="S23">
            <v>7</v>
          </cell>
          <cell r="T23">
            <v>11</v>
          </cell>
          <cell r="U23">
            <v>7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15</v>
          </cell>
          <cell r="AA23">
            <v>102</v>
          </cell>
          <cell r="AB23">
            <v>0</v>
          </cell>
          <cell r="AC23">
            <v>0</v>
          </cell>
          <cell r="AD23">
            <v>79</v>
          </cell>
          <cell r="AE23">
            <v>79</v>
          </cell>
        </row>
        <row r="24">
          <cell r="AG24">
            <v>6</v>
          </cell>
          <cell r="AH24">
            <v>1</v>
          </cell>
          <cell r="AJ24">
            <v>14</v>
          </cell>
          <cell r="AK24">
            <v>8</v>
          </cell>
          <cell r="AL24">
            <v>4</v>
          </cell>
          <cell r="AM24">
            <v>4</v>
          </cell>
        </row>
        <row r="25">
          <cell r="C25">
            <v>0</v>
          </cell>
          <cell r="D25">
            <v>7</v>
          </cell>
          <cell r="E25">
            <v>1</v>
          </cell>
          <cell r="F25">
            <v>3</v>
          </cell>
          <cell r="G25">
            <v>1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8</v>
          </cell>
          <cell r="M25">
            <v>15</v>
          </cell>
          <cell r="N25">
            <v>0</v>
          </cell>
          <cell r="O25">
            <v>0</v>
          </cell>
          <cell r="Q25">
            <v>1</v>
          </cell>
          <cell r="R25">
            <v>0</v>
          </cell>
          <cell r="S25">
            <v>2</v>
          </cell>
          <cell r="T25">
            <v>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20</v>
          </cell>
          <cell r="AB25">
            <v>0</v>
          </cell>
          <cell r="AC25">
            <v>0</v>
          </cell>
          <cell r="AD25">
            <v>23</v>
          </cell>
          <cell r="AE25">
            <v>23</v>
          </cell>
        </row>
        <row r="26">
          <cell r="C26">
            <v>0</v>
          </cell>
          <cell r="D26">
            <v>7</v>
          </cell>
          <cell r="E26">
            <v>0</v>
          </cell>
          <cell r="F26">
            <v>6</v>
          </cell>
          <cell r="G26">
            <v>0</v>
          </cell>
          <cell r="H26">
            <v>2</v>
          </cell>
          <cell r="I26">
            <v>0</v>
          </cell>
          <cell r="J26">
            <v>0</v>
          </cell>
          <cell r="K26">
            <v>0</v>
          </cell>
          <cell r="L26">
            <v>5</v>
          </cell>
          <cell r="M26">
            <v>11</v>
          </cell>
          <cell r="N26">
            <v>0</v>
          </cell>
          <cell r="O26">
            <v>0</v>
          </cell>
          <cell r="Q26">
            <v>0</v>
          </cell>
          <cell r="R26">
            <v>7</v>
          </cell>
          <cell r="S26">
            <v>1</v>
          </cell>
          <cell r="T26">
            <v>1</v>
          </cell>
          <cell r="U26">
            <v>0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3</v>
          </cell>
          <cell r="AA26">
            <v>24</v>
          </cell>
          <cell r="AB26">
            <v>0</v>
          </cell>
          <cell r="AC26">
            <v>0</v>
          </cell>
          <cell r="AD26">
            <v>16</v>
          </cell>
          <cell r="AE26">
            <v>16</v>
          </cell>
        </row>
        <row r="27">
          <cell r="AG27">
            <v>5</v>
          </cell>
          <cell r="AH27">
            <v>6</v>
          </cell>
          <cell r="AJ27">
            <v>13</v>
          </cell>
          <cell r="AK27">
            <v>6</v>
          </cell>
          <cell r="AL27">
            <v>6</v>
          </cell>
          <cell r="AM27">
            <v>5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2</v>
          </cell>
          <cell r="G28">
            <v>1</v>
          </cell>
          <cell r="H28">
            <v>1</v>
          </cell>
          <cell r="I28">
            <v>1</v>
          </cell>
          <cell r="J28">
            <v>0</v>
          </cell>
          <cell r="K28">
            <v>0</v>
          </cell>
          <cell r="L28">
            <v>2</v>
          </cell>
          <cell r="M28">
            <v>7</v>
          </cell>
          <cell r="N28">
            <v>0</v>
          </cell>
          <cell r="O28">
            <v>0</v>
          </cell>
          <cell r="Q28">
            <v>2</v>
          </cell>
          <cell r="R28">
            <v>4</v>
          </cell>
          <cell r="S28">
            <v>1</v>
          </cell>
          <cell r="T28">
            <v>2</v>
          </cell>
          <cell r="U28">
            <v>3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2</v>
          </cell>
          <cell r="AA28">
            <v>6</v>
          </cell>
          <cell r="AB28">
            <v>0</v>
          </cell>
          <cell r="AC28">
            <v>0</v>
          </cell>
          <cell r="AD28">
            <v>12</v>
          </cell>
          <cell r="AE28">
            <v>12</v>
          </cell>
        </row>
        <row r="29">
          <cell r="C29">
            <v>0</v>
          </cell>
          <cell r="D29">
            <v>1</v>
          </cell>
          <cell r="E29">
            <v>1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</v>
          </cell>
          <cell r="M29">
            <v>4</v>
          </cell>
          <cell r="N29">
            <v>0</v>
          </cell>
          <cell r="O29">
            <v>0</v>
          </cell>
          <cell r="Q29">
            <v>3</v>
          </cell>
          <cell r="R29">
            <v>3</v>
          </cell>
          <cell r="S29">
            <v>1</v>
          </cell>
          <cell r="T29">
            <v>2</v>
          </cell>
          <cell r="U29">
            <v>0</v>
          </cell>
          <cell r="V29">
            <v>0</v>
          </cell>
          <cell r="W29">
            <v>2</v>
          </cell>
          <cell r="X29">
            <v>0</v>
          </cell>
          <cell r="Y29">
            <v>0</v>
          </cell>
          <cell r="Z29">
            <v>4</v>
          </cell>
          <cell r="AA29">
            <v>13</v>
          </cell>
          <cell r="AB29">
            <v>0</v>
          </cell>
          <cell r="AC29">
            <v>0</v>
          </cell>
          <cell r="AD29">
            <v>5</v>
          </cell>
          <cell r="AE29">
            <v>5</v>
          </cell>
        </row>
        <row r="30">
          <cell r="AG30">
            <v>0</v>
          </cell>
          <cell r="AH30">
            <v>0</v>
          </cell>
          <cell r="AJ30">
            <v>3</v>
          </cell>
          <cell r="AK30">
            <v>2</v>
          </cell>
          <cell r="AL30">
            <v>1</v>
          </cell>
          <cell r="AM30">
            <v>1</v>
          </cell>
        </row>
        <row r="31">
          <cell r="C31">
            <v>0</v>
          </cell>
          <cell r="D31">
            <v>1</v>
          </cell>
          <cell r="E31">
            <v>2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0</v>
          </cell>
          <cell r="O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</v>
          </cell>
          <cell r="AB31">
            <v>0</v>
          </cell>
          <cell r="AC31">
            <v>0</v>
          </cell>
          <cell r="AD31">
            <v>1</v>
          </cell>
          <cell r="AE31">
            <v>1</v>
          </cell>
        </row>
        <row r="32">
          <cell r="C32">
            <v>0</v>
          </cell>
          <cell r="D32">
            <v>5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1</v>
          </cell>
          <cell r="S32">
            <v>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G33">
            <v>3</v>
          </cell>
          <cell r="AH33">
            <v>2</v>
          </cell>
          <cell r="AJ33">
            <v>6</v>
          </cell>
          <cell r="AK33">
            <v>3</v>
          </cell>
          <cell r="AL33">
            <v>7</v>
          </cell>
          <cell r="AM33">
            <v>1</v>
          </cell>
        </row>
        <row r="34">
          <cell r="C34">
            <v>0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2</v>
          </cell>
          <cell r="N34">
            <v>0</v>
          </cell>
          <cell r="O34">
            <v>0</v>
          </cell>
          <cell r="Q34">
            <v>1</v>
          </cell>
          <cell r="R34">
            <v>5</v>
          </cell>
          <cell r="S34">
            <v>1</v>
          </cell>
          <cell r="T34">
            <v>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6</v>
          </cell>
          <cell r="AB34">
            <v>0</v>
          </cell>
          <cell r="AC34">
            <v>0</v>
          </cell>
          <cell r="AD34">
            <v>12</v>
          </cell>
          <cell r="AE34">
            <v>12</v>
          </cell>
        </row>
        <row r="35">
          <cell r="C35">
            <v>0</v>
          </cell>
          <cell r="D35">
            <v>1</v>
          </cell>
          <cell r="E35">
            <v>0</v>
          </cell>
          <cell r="F35">
            <v>2</v>
          </cell>
          <cell r="G35">
            <v>3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3</v>
          </cell>
          <cell r="N35">
            <v>0</v>
          </cell>
          <cell r="O35">
            <v>0</v>
          </cell>
          <cell r="Q35">
            <v>1</v>
          </cell>
          <cell r="R35">
            <v>4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9</v>
          </cell>
          <cell r="AB35">
            <v>0</v>
          </cell>
          <cell r="AC35">
            <v>0</v>
          </cell>
          <cell r="AD35">
            <v>9</v>
          </cell>
          <cell r="AE35">
            <v>9</v>
          </cell>
        </row>
        <row r="36">
          <cell r="AG36">
            <v>2</v>
          </cell>
          <cell r="AH36">
            <v>2</v>
          </cell>
          <cell r="AJ36">
            <v>9</v>
          </cell>
          <cell r="AK36">
            <v>3</v>
          </cell>
          <cell r="AL36">
            <v>2</v>
          </cell>
          <cell r="AM36">
            <v>3</v>
          </cell>
        </row>
        <row r="37">
          <cell r="C37">
            <v>1</v>
          </cell>
          <cell r="D37">
            <v>1</v>
          </cell>
          <cell r="E37">
            <v>0</v>
          </cell>
          <cell r="F37">
            <v>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5</v>
          </cell>
          <cell r="N37">
            <v>0</v>
          </cell>
          <cell r="O37">
            <v>0</v>
          </cell>
          <cell r="Q37">
            <v>2</v>
          </cell>
          <cell r="R37">
            <v>2</v>
          </cell>
          <cell r="S37">
            <v>0</v>
          </cell>
          <cell r="T37">
            <v>1</v>
          </cell>
          <cell r="U37">
            <v>0</v>
          </cell>
          <cell r="V37">
            <v>1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0</v>
          </cell>
          <cell r="AD37">
            <v>8</v>
          </cell>
          <cell r="AE37">
            <v>8</v>
          </cell>
        </row>
        <row r="38">
          <cell r="C38">
            <v>0</v>
          </cell>
          <cell r="D38">
            <v>1</v>
          </cell>
          <cell r="E38">
            <v>0</v>
          </cell>
          <cell r="F38">
            <v>2</v>
          </cell>
          <cell r="G38">
            <v>0</v>
          </cell>
          <cell r="H38">
            <v>1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2</v>
          </cell>
          <cell r="O38">
            <v>0</v>
          </cell>
          <cell r="Q38">
            <v>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</v>
          </cell>
          <cell r="AE38">
            <v>3</v>
          </cell>
        </row>
        <row r="39">
          <cell r="AG39">
            <v>15</v>
          </cell>
          <cell r="AH39">
            <v>9</v>
          </cell>
          <cell r="AJ39">
            <v>7</v>
          </cell>
          <cell r="AK39">
            <v>7</v>
          </cell>
          <cell r="AL39">
            <v>14</v>
          </cell>
          <cell r="AM39">
            <v>6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0</v>
          </cell>
          <cell r="G40">
            <v>2</v>
          </cell>
          <cell r="H40">
            <v>0</v>
          </cell>
          <cell r="I40">
            <v>3</v>
          </cell>
          <cell r="J40">
            <v>1</v>
          </cell>
          <cell r="K40">
            <v>0</v>
          </cell>
          <cell r="L40">
            <v>3</v>
          </cell>
          <cell r="M40">
            <v>26</v>
          </cell>
          <cell r="N40">
            <v>1</v>
          </cell>
          <cell r="O40">
            <v>0</v>
          </cell>
          <cell r="Q40">
            <v>1</v>
          </cell>
          <cell r="R40">
            <v>1</v>
          </cell>
          <cell r="S40">
            <v>0</v>
          </cell>
          <cell r="T40">
            <v>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8</v>
          </cell>
          <cell r="AB40">
            <v>0</v>
          </cell>
          <cell r="AC40">
            <v>0</v>
          </cell>
          <cell r="AD40">
            <v>6</v>
          </cell>
          <cell r="AE40">
            <v>6</v>
          </cell>
        </row>
        <row r="41">
          <cell r="C41">
            <v>0</v>
          </cell>
          <cell r="D41">
            <v>0</v>
          </cell>
          <cell r="E41">
            <v>1</v>
          </cell>
          <cell r="F41">
            <v>2</v>
          </cell>
          <cell r="G41">
            <v>0</v>
          </cell>
          <cell r="H41">
            <v>0</v>
          </cell>
          <cell r="I41">
            <v>4</v>
          </cell>
          <cell r="J41">
            <v>0</v>
          </cell>
          <cell r="K41">
            <v>0</v>
          </cell>
          <cell r="L41">
            <v>2</v>
          </cell>
          <cell r="M41">
            <v>23</v>
          </cell>
          <cell r="N41">
            <v>0</v>
          </cell>
          <cell r="O41">
            <v>0</v>
          </cell>
          <cell r="Q41">
            <v>1</v>
          </cell>
          <cell r="R41">
            <v>0</v>
          </cell>
          <cell r="S41">
            <v>1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7</v>
          </cell>
          <cell r="AB41">
            <v>0</v>
          </cell>
          <cell r="AC41">
            <v>0</v>
          </cell>
          <cell r="AD41">
            <v>16</v>
          </cell>
          <cell r="AE41">
            <v>16</v>
          </cell>
        </row>
        <row r="42">
          <cell r="AG42">
            <v>0</v>
          </cell>
          <cell r="AH42">
            <v>5</v>
          </cell>
          <cell r="AJ42">
            <v>3</v>
          </cell>
          <cell r="AK42">
            <v>3</v>
          </cell>
          <cell r="AL42">
            <v>6</v>
          </cell>
          <cell r="AM42">
            <v>2</v>
          </cell>
        </row>
        <row r="43">
          <cell r="C43">
            <v>1</v>
          </cell>
          <cell r="D43">
            <v>0</v>
          </cell>
          <cell r="E43">
            <v>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0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>
            <v>3</v>
          </cell>
          <cell r="AB43">
            <v>0</v>
          </cell>
          <cell r="AC43">
            <v>0</v>
          </cell>
          <cell r="AD43">
            <v>3</v>
          </cell>
          <cell r="AE43">
            <v>3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2</v>
          </cell>
          <cell r="N44">
            <v>0</v>
          </cell>
          <cell r="O44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>
            <v>8</v>
          </cell>
          <cell r="AB44">
            <v>0</v>
          </cell>
          <cell r="AC44">
            <v>0</v>
          </cell>
          <cell r="AD44">
            <v>8</v>
          </cell>
          <cell r="AE44">
            <v>8</v>
          </cell>
        </row>
        <row r="45">
          <cell r="AG45">
            <v>3</v>
          </cell>
          <cell r="AH45">
            <v>3</v>
          </cell>
          <cell r="AJ45">
            <v>3</v>
          </cell>
          <cell r="AK45">
            <v>4</v>
          </cell>
          <cell r="AL45">
            <v>2</v>
          </cell>
          <cell r="AM45">
            <v>1</v>
          </cell>
        </row>
        <row r="46">
          <cell r="C46">
            <v>0</v>
          </cell>
          <cell r="D46">
            <v>0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</v>
          </cell>
          <cell r="AA46">
            <v>2</v>
          </cell>
          <cell r="AB46">
            <v>0</v>
          </cell>
          <cell r="AC46">
            <v>0</v>
          </cell>
          <cell r="AD46">
            <v>3</v>
          </cell>
          <cell r="AE46">
            <v>3</v>
          </cell>
        </row>
        <row r="47"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3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2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</v>
          </cell>
          <cell r="AA47">
            <v>3</v>
          </cell>
          <cell r="AB47">
            <v>0</v>
          </cell>
          <cell r="AC47">
            <v>0</v>
          </cell>
          <cell r="AD47">
            <v>6</v>
          </cell>
          <cell r="AE47">
            <v>6</v>
          </cell>
        </row>
      </sheetData>
      <sheetData sheetId="11">
        <row r="9">
          <cell r="AG9">
            <v>34</v>
          </cell>
          <cell r="AH9">
            <v>29</v>
          </cell>
          <cell r="AJ9">
            <v>38</v>
          </cell>
          <cell r="AK9">
            <v>19</v>
          </cell>
          <cell r="AL9">
            <v>53</v>
          </cell>
          <cell r="AM9">
            <v>36</v>
          </cell>
        </row>
        <row r="10">
          <cell r="C10">
            <v>0</v>
          </cell>
          <cell r="D10">
            <v>15</v>
          </cell>
          <cell r="E10">
            <v>11</v>
          </cell>
          <cell r="F10">
            <v>6</v>
          </cell>
          <cell r="G10">
            <v>4</v>
          </cell>
          <cell r="H10">
            <v>1</v>
          </cell>
          <cell r="I10">
            <v>5</v>
          </cell>
          <cell r="J10">
            <v>1</v>
          </cell>
          <cell r="K10">
            <v>0</v>
          </cell>
          <cell r="L10">
            <v>25</v>
          </cell>
          <cell r="M10">
            <v>121</v>
          </cell>
          <cell r="N10">
            <v>2</v>
          </cell>
          <cell r="O10">
            <v>0</v>
          </cell>
          <cell r="Q10">
            <v>11</v>
          </cell>
          <cell r="R10">
            <v>18</v>
          </cell>
          <cell r="S10">
            <v>16</v>
          </cell>
          <cell r="T10">
            <v>9</v>
          </cell>
          <cell r="U10">
            <v>4</v>
          </cell>
          <cell r="V10">
            <v>4</v>
          </cell>
          <cell r="W10">
            <v>5</v>
          </cell>
          <cell r="X10">
            <v>1</v>
          </cell>
          <cell r="Y10">
            <v>0</v>
          </cell>
          <cell r="Z10">
            <v>23</v>
          </cell>
          <cell r="AA10">
            <v>97</v>
          </cell>
          <cell r="AB10">
            <v>0</v>
          </cell>
          <cell r="AC10">
            <v>0</v>
          </cell>
          <cell r="AD10">
            <v>193</v>
          </cell>
          <cell r="AE10">
            <v>193</v>
          </cell>
        </row>
        <row r="11">
          <cell r="C11">
            <v>6</v>
          </cell>
          <cell r="D11">
            <v>24</v>
          </cell>
          <cell r="E11">
            <v>11</v>
          </cell>
          <cell r="F11">
            <v>8</v>
          </cell>
          <cell r="G11">
            <v>8</v>
          </cell>
          <cell r="H11">
            <v>2</v>
          </cell>
          <cell r="I11">
            <v>7</v>
          </cell>
          <cell r="J11">
            <v>0</v>
          </cell>
          <cell r="K11">
            <v>0</v>
          </cell>
          <cell r="L11">
            <v>33</v>
          </cell>
          <cell r="M11">
            <v>169</v>
          </cell>
          <cell r="N11">
            <v>3</v>
          </cell>
          <cell r="O11">
            <v>0</v>
          </cell>
          <cell r="Q11">
            <v>7</v>
          </cell>
          <cell r="R11">
            <v>13</v>
          </cell>
          <cell r="S11">
            <v>17</v>
          </cell>
          <cell r="T11">
            <v>10</v>
          </cell>
          <cell r="U11">
            <v>7</v>
          </cell>
          <cell r="V11">
            <v>4</v>
          </cell>
          <cell r="W11">
            <v>8</v>
          </cell>
          <cell r="X11">
            <v>1</v>
          </cell>
          <cell r="Y11">
            <v>0</v>
          </cell>
          <cell r="Z11">
            <v>28</v>
          </cell>
          <cell r="AA11">
            <v>114</v>
          </cell>
          <cell r="AB11">
            <v>0</v>
          </cell>
          <cell r="AC11">
            <v>0</v>
          </cell>
          <cell r="AD11">
            <v>227</v>
          </cell>
          <cell r="AE11">
            <v>227</v>
          </cell>
        </row>
        <row r="12">
          <cell r="AG12">
            <v>6</v>
          </cell>
          <cell r="AH12">
            <v>3</v>
          </cell>
          <cell r="AJ12">
            <v>6</v>
          </cell>
          <cell r="AK12">
            <v>7</v>
          </cell>
          <cell r="AL12">
            <v>4</v>
          </cell>
          <cell r="AM12">
            <v>3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6</v>
          </cell>
          <cell r="N13">
            <v>0</v>
          </cell>
          <cell r="O13">
            <v>0</v>
          </cell>
          <cell r="Q13">
            <v>1</v>
          </cell>
          <cell r="R13">
            <v>2</v>
          </cell>
          <cell r="S13">
            <v>2</v>
          </cell>
          <cell r="T13">
            <v>1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8</v>
          </cell>
          <cell r="AB13">
            <v>0</v>
          </cell>
          <cell r="AC13">
            <v>0</v>
          </cell>
          <cell r="AD13">
            <v>4</v>
          </cell>
          <cell r="AE13">
            <v>4</v>
          </cell>
        </row>
        <row r="14">
          <cell r="C14">
            <v>0</v>
          </cell>
          <cell r="D14">
            <v>3</v>
          </cell>
          <cell r="E14">
            <v>2</v>
          </cell>
          <cell r="F14">
            <v>1</v>
          </cell>
          <cell r="G14">
            <v>0</v>
          </cell>
          <cell r="H14">
            <v>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8</v>
          </cell>
          <cell r="N14">
            <v>0</v>
          </cell>
          <cell r="O14">
            <v>0</v>
          </cell>
          <cell r="Q14">
            <v>0</v>
          </cell>
          <cell r="R14">
            <v>2</v>
          </cell>
          <cell r="S14">
            <v>2</v>
          </cell>
          <cell r="T14">
            <v>2</v>
          </cell>
          <cell r="U14">
            <v>0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2</v>
          </cell>
          <cell r="AA14">
            <v>1</v>
          </cell>
          <cell r="AB14">
            <v>0</v>
          </cell>
          <cell r="AC14">
            <v>0</v>
          </cell>
          <cell r="AD14">
            <v>11</v>
          </cell>
          <cell r="AE14">
            <v>11</v>
          </cell>
        </row>
        <row r="15">
          <cell r="AG15">
            <v>8</v>
          </cell>
          <cell r="AH15">
            <v>8</v>
          </cell>
          <cell r="AJ15">
            <v>10</v>
          </cell>
          <cell r="AK15">
            <v>8</v>
          </cell>
          <cell r="AL15">
            <v>13</v>
          </cell>
          <cell r="AM15">
            <v>2</v>
          </cell>
        </row>
        <row r="16">
          <cell r="C16">
            <v>0</v>
          </cell>
          <cell r="D16">
            <v>4</v>
          </cell>
          <cell r="E16">
            <v>1</v>
          </cell>
          <cell r="F16">
            <v>4</v>
          </cell>
          <cell r="G16">
            <v>6</v>
          </cell>
          <cell r="H16">
            <v>0</v>
          </cell>
          <cell r="I16">
            <v>0</v>
          </cell>
          <cell r="J16">
            <v>2</v>
          </cell>
          <cell r="K16">
            <v>0</v>
          </cell>
          <cell r="L16">
            <v>5</v>
          </cell>
          <cell r="M16">
            <v>10</v>
          </cell>
          <cell r="N16">
            <v>0</v>
          </cell>
          <cell r="O16">
            <v>0</v>
          </cell>
          <cell r="Q16">
            <v>0</v>
          </cell>
          <cell r="R16">
            <v>5</v>
          </cell>
          <cell r="S16">
            <v>0</v>
          </cell>
          <cell r="T16">
            <v>0</v>
          </cell>
          <cell r="U16">
            <v>5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6</v>
          </cell>
          <cell r="AA16">
            <v>13</v>
          </cell>
          <cell r="AB16">
            <v>0</v>
          </cell>
          <cell r="AC16">
            <v>0</v>
          </cell>
          <cell r="AD16">
            <v>9</v>
          </cell>
          <cell r="AE16">
            <v>9</v>
          </cell>
        </row>
        <row r="17">
          <cell r="C17">
            <v>1</v>
          </cell>
          <cell r="D17">
            <v>6</v>
          </cell>
          <cell r="E17">
            <v>0</v>
          </cell>
          <cell r="F17">
            <v>2</v>
          </cell>
          <cell r="G17">
            <v>1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11</v>
          </cell>
          <cell r="M17">
            <v>10</v>
          </cell>
          <cell r="N17">
            <v>1</v>
          </cell>
          <cell r="O17">
            <v>0</v>
          </cell>
          <cell r="Q17">
            <v>2</v>
          </cell>
          <cell r="R17">
            <v>7</v>
          </cell>
          <cell r="S17">
            <v>1</v>
          </cell>
          <cell r="T17">
            <v>2</v>
          </cell>
          <cell r="U17">
            <v>2</v>
          </cell>
          <cell r="V17">
            <v>1</v>
          </cell>
          <cell r="W17">
            <v>0</v>
          </cell>
          <cell r="X17">
            <v>0</v>
          </cell>
          <cell r="Y17">
            <v>0</v>
          </cell>
          <cell r="Z17">
            <v>5</v>
          </cell>
          <cell r="AA17">
            <v>13</v>
          </cell>
          <cell r="AB17">
            <v>0</v>
          </cell>
          <cell r="AC17">
            <v>0</v>
          </cell>
          <cell r="AD17">
            <v>13</v>
          </cell>
          <cell r="AE17">
            <v>13</v>
          </cell>
        </row>
        <row r="18">
          <cell r="AG18">
            <v>8</v>
          </cell>
          <cell r="AH18">
            <v>9</v>
          </cell>
          <cell r="AJ18">
            <v>12</v>
          </cell>
          <cell r="AK18">
            <v>6</v>
          </cell>
          <cell r="AL18">
            <v>14</v>
          </cell>
          <cell r="AM18">
            <v>8</v>
          </cell>
        </row>
        <row r="19">
          <cell r="C19">
            <v>1</v>
          </cell>
          <cell r="D19">
            <v>4</v>
          </cell>
          <cell r="E19">
            <v>0</v>
          </cell>
          <cell r="F19">
            <v>6</v>
          </cell>
          <cell r="G19">
            <v>1</v>
          </cell>
          <cell r="H19">
            <v>1</v>
          </cell>
          <cell r="I19">
            <v>2</v>
          </cell>
          <cell r="J19">
            <v>1</v>
          </cell>
          <cell r="K19">
            <v>0</v>
          </cell>
          <cell r="L19">
            <v>4</v>
          </cell>
          <cell r="M19">
            <v>20</v>
          </cell>
          <cell r="N19">
            <v>0</v>
          </cell>
          <cell r="O19">
            <v>0</v>
          </cell>
          <cell r="Q19">
            <v>1</v>
          </cell>
          <cell r="R19">
            <v>4</v>
          </cell>
          <cell r="S19">
            <v>3</v>
          </cell>
          <cell r="T19">
            <v>2</v>
          </cell>
          <cell r="U19">
            <v>3</v>
          </cell>
          <cell r="V19">
            <v>1</v>
          </cell>
          <cell r="W19">
            <v>1</v>
          </cell>
          <cell r="X19">
            <v>0</v>
          </cell>
          <cell r="Y19">
            <v>0</v>
          </cell>
          <cell r="Z19">
            <v>8</v>
          </cell>
          <cell r="AA19">
            <v>43</v>
          </cell>
          <cell r="AB19">
            <v>0</v>
          </cell>
          <cell r="AC19">
            <v>0</v>
          </cell>
          <cell r="AD19">
            <v>29</v>
          </cell>
          <cell r="AE19">
            <v>29</v>
          </cell>
        </row>
        <row r="20">
          <cell r="C20">
            <v>1</v>
          </cell>
          <cell r="D20">
            <v>2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1</v>
          </cell>
          <cell r="J20">
            <v>0</v>
          </cell>
          <cell r="K20">
            <v>0</v>
          </cell>
          <cell r="L20">
            <v>10</v>
          </cell>
          <cell r="M20">
            <v>34</v>
          </cell>
          <cell r="N20">
            <v>0</v>
          </cell>
          <cell r="O20">
            <v>0</v>
          </cell>
          <cell r="Q20">
            <v>2</v>
          </cell>
          <cell r="R20">
            <v>5</v>
          </cell>
          <cell r="S20">
            <v>2</v>
          </cell>
          <cell r="T20">
            <v>0</v>
          </cell>
          <cell r="U20">
            <v>3</v>
          </cell>
          <cell r="V20">
            <v>0</v>
          </cell>
          <cell r="W20">
            <v>3</v>
          </cell>
          <cell r="X20">
            <v>0</v>
          </cell>
          <cell r="Y20">
            <v>0</v>
          </cell>
          <cell r="Z20">
            <v>10</v>
          </cell>
          <cell r="AA20">
            <v>65</v>
          </cell>
          <cell r="AB20">
            <v>0</v>
          </cell>
          <cell r="AC20">
            <v>0</v>
          </cell>
          <cell r="AD20">
            <v>24</v>
          </cell>
          <cell r="AE20">
            <v>24</v>
          </cell>
        </row>
        <row r="21">
          <cell r="AG21">
            <v>22</v>
          </cell>
          <cell r="AH21">
            <v>24</v>
          </cell>
          <cell r="AJ21">
            <v>31</v>
          </cell>
          <cell r="AK21">
            <v>21</v>
          </cell>
          <cell r="AL21">
            <v>45</v>
          </cell>
          <cell r="AM21">
            <v>21</v>
          </cell>
        </row>
        <row r="22">
          <cell r="C22">
            <v>1</v>
          </cell>
          <cell r="D22">
            <v>5</v>
          </cell>
          <cell r="E22">
            <v>6</v>
          </cell>
          <cell r="F22">
            <v>6</v>
          </cell>
          <cell r="G22">
            <v>5</v>
          </cell>
          <cell r="H22">
            <v>1</v>
          </cell>
          <cell r="I22">
            <v>4</v>
          </cell>
          <cell r="J22">
            <v>0</v>
          </cell>
          <cell r="K22">
            <v>0</v>
          </cell>
          <cell r="L22">
            <v>12</v>
          </cell>
          <cell r="M22">
            <v>87</v>
          </cell>
          <cell r="N22">
            <v>2</v>
          </cell>
          <cell r="O22">
            <v>0</v>
          </cell>
          <cell r="Q22">
            <v>8</v>
          </cell>
          <cell r="R22">
            <v>9</v>
          </cell>
          <cell r="S22">
            <v>7</v>
          </cell>
          <cell r="T22">
            <v>14</v>
          </cell>
          <cell r="U22">
            <v>13</v>
          </cell>
          <cell r="V22">
            <v>2</v>
          </cell>
          <cell r="W22">
            <v>2</v>
          </cell>
          <cell r="X22">
            <v>1</v>
          </cell>
          <cell r="Y22">
            <v>0</v>
          </cell>
          <cell r="Z22">
            <v>17</v>
          </cell>
          <cell r="AA22">
            <v>94</v>
          </cell>
          <cell r="AB22">
            <v>0</v>
          </cell>
          <cell r="AC22">
            <v>0</v>
          </cell>
          <cell r="AD22">
            <v>105</v>
          </cell>
          <cell r="AE22">
            <v>105</v>
          </cell>
        </row>
        <row r="23">
          <cell r="C23">
            <v>1</v>
          </cell>
          <cell r="D23">
            <v>7</v>
          </cell>
          <cell r="E23">
            <v>5</v>
          </cell>
          <cell r="F23">
            <v>6</v>
          </cell>
          <cell r="G23">
            <v>5</v>
          </cell>
          <cell r="H23">
            <v>3</v>
          </cell>
          <cell r="I23">
            <v>2</v>
          </cell>
          <cell r="J23">
            <v>0</v>
          </cell>
          <cell r="K23">
            <v>0</v>
          </cell>
          <cell r="L23">
            <v>24</v>
          </cell>
          <cell r="M23">
            <v>111</v>
          </cell>
          <cell r="N23">
            <v>4</v>
          </cell>
          <cell r="O23">
            <v>0</v>
          </cell>
          <cell r="Q23">
            <v>10</v>
          </cell>
          <cell r="R23">
            <v>23</v>
          </cell>
          <cell r="S23">
            <v>8</v>
          </cell>
          <cell r="T23">
            <v>15</v>
          </cell>
          <cell r="U23">
            <v>9</v>
          </cell>
          <cell r="V23">
            <v>2</v>
          </cell>
          <cell r="W23">
            <v>6</v>
          </cell>
          <cell r="X23">
            <v>0</v>
          </cell>
          <cell r="Y23">
            <v>0</v>
          </cell>
          <cell r="Z23">
            <v>23</v>
          </cell>
          <cell r="AA23">
            <v>103</v>
          </cell>
          <cell r="AB23">
            <v>0</v>
          </cell>
          <cell r="AC23">
            <v>0</v>
          </cell>
          <cell r="AD23">
            <v>104</v>
          </cell>
          <cell r="AE23">
            <v>104</v>
          </cell>
        </row>
        <row r="24">
          <cell r="AG24">
            <v>8</v>
          </cell>
          <cell r="AH24">
            <v>4</v>
          </cell>
          <cell r="AJ24">
            <v>9</v>
          </cell>
          <cell r="AK24">
            <v>4</v>
          </cell>
          <cell r="AL24">
            <v>9</v>
          </cell>
          <cell r="AM24">
            <v>2</v>
          </cell>
        </row>
        <row r="25">
          <cell r="C25">
            <v>0</v>
          </cell>
          <cell r="D25">
            <v>3</v>
          </cell>
          <cell r="E25">
            <v>1</v>
          </cell>
          <cell r="F25">
            <v>0</v>
          </cell>
          <cell r="G25">
            <v>1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10</v>
          </cell>
          <cell r="N25">
            <v>0</v>
          </cell>
          <cell r="O25">
            <v>0</v>
          </cell>
          <cell r="Q25">
            <v>0</v>
          </cell>
          <cell r="R25">
            <v>1</v>
          </cell>
          <cell r="S25">
            <v>4</v>
          </cell>
          <cell r="T25">
            <v>3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</v>
          </cell>
          <cell r="AA25">
            <v>12</v>
          </cell>
          <cell r="AB25">
            <v>0</v>
          </cell>
          <cell r="AC25">
            <v>0</v>
          </cell>
          <cell r="AD25">
            <v>21</v>
          </cell>
          <cell r="AE25">
            <v>21</v>
          </cell>
        </row>
        <row r="26">
          <cell r="C26">
            <v>0</v>
          </cell>
          <cell r="D26">
            <v>5</v>
          </cell>
          <cell r="E26">
            <v>2</v>
          </cell>
          <cell r="F26">
            <v>1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3</v>
          </cell>
          <cell r="M26">
            <v>6</v>
          </cell>
          <cell r="N26">
            <v>0</v>
          </cell>
          <cell r="O26">
            <v>0</v>
          </cell>
          <cell r="Q26">
            <v>0</v>
          </cell>
          <cell r="R26">
            <v>2</v>
          </cell>
          <cell r="S26">
            <v>1</v>
          </cell>
          <cell r="T26">
            <v>4</v>
          </cell>
          <cell r="U26">
            <v>2</v>
          </cell>
          <cell r="V26">
            <v>1</v>
          </cell>
          <cell r="W26">
            <v>1</v>
          </cell>
          <cell r="X26">
            <v>0</v>
          </cell>
          <cell r="Y26">
            <v>0</v>
          </cell>
          <cell r="Z26">
            <v>1</v>
          </cell>
          <cell r="AA26">
            <v>19</v>
          </cell>
          <cell r="AB26">
            <v>0</v>
          </cell>
          <cell r="AC26">
            <v>0</v>
          </cell>
          <cell r="AD26">
            <v>12</v>
          </cell>
          <cell r="AE26">
            <v>12</v>
          </cell>
        </row>
        <row r="27">
          <cell r="AG27">
            <v>2</v>
          </cell>
          <cell r="AH27">
            <v>1</v>
          </cell>
          <cell r="AJ27">
            <v>11</v>
          </cell>
          <cell r="AK27">
            <v>7</v>
          </cell>
          <cell r="AL27">
            <v>10</v>
          </cell>
          <cell r="AM27">
            <v>1</v>
          </cell>
        </row>
        <row r="28">
          <cell r="C28">
            <v>1</v>
          </cell>
          <cell r="D28">
            <v>4</v>
          </cell>
          <cell r="E28">
            <v>1</v>
          </cell>
          <cell r="F28">
            <v>0</v>
          </cell>
          <cell r="G28">
            <v>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</v>
          </cell>
          <cell r="M28">
            <v>6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0</v>
          </cell>
          <cell r="Y28">
            <v>0</v>
          </cell>
          <cell r="Z28">
            <v>5</v>
          </cell>
          <cell r="AA28">
            <v>7</v>
          </cell>
          <cell r="AB28">
            <v>0</v>
          </cell>
          <cell r="AC28">
            <v>0</v>
          </cell>
          <cell r="AD28">
            <v>5</v>
          </cell>
          <cell r="AE28">
            <v>5</v>
          </cell>
        </row>
        <row r="29">
          <cell r="C29">
            <v>1</v>
          </cell>
          <cell r="D29">
            <v>2</v>
          </cell>
          <cell r="E29">
            <v>0</v>
          </cell>
          <cell r="F29">
            <v>0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7</v>
          </cell>
          <cell r="N29">
            <v>0</v>
          </cell>
          <cell r="O29">
            <v>0</v>
          </cell>
          <cell r="Q29">
            <v>0</v>
          </cell>
          <cell r="R29">
            <v>3</v>
          </cell>
          <cell r="S29">
            <v>4</v>
          </cell>
          <cell r="T29">
            <v>1</v>
          </cell>
          <cell r="U29">
            <v>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7</v>
          </cell>
          <cell r="AA29">
            <v>6</v>
          </cell>
          <cell r="AB29">
            <v>0</v>
          </cell>
          <cell r="AC29">
            <v>0</v>
          </cell>
          <cell r="AD29">
            <v>8</v>
          </cell>
          <cell r="AE29">
            <v>8</v>
          </cell>
        </row>
        <row r="30">
          <cell r="AG30">
            <v>0</v>
          </cell>
          <cell r="AH30">
            <v>2</v>
          </cell>
          <cell r="AJ30">
            <v>3</v>
          </cell>
          <cell r="AK30">
            <v>2</v>
          </cell>
          <cell r="AL30">
            <v>4</v>
          </cell>
          <cell r="AM30">
            <v>0</v>
          </cell>
        </row>
        <row r="31">
          <cell r="C31">
            <v>0</v>
          </cell>
          <cell r="D31">
            <v>2</v>
          </cell>
          <cell r="E31">
            <v>1</v>
          </cell>
          <cell r="F31">
            <v>2</v>
          </cell>
          <cell r="G31">
            <v>1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Q31">
            <v>0</v>
          </cell>
          <cell r="R31">
            <v>5</v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</v>
          </cell>
          <cell r="AA31">
            <v>2</v>
          </cell>
          <cell r="AB31">
            <v>0</v>
          </cell>
          <cell r="AC31">
            <v>0</v>
          </cell>
          <cell r="AD31">
            <v>1</v>
          </cell>
          <cell r="AE31">
            <v>1</v>
          </cell>
        </row>
        <row r="32">
          <cell r="C32">
            <v>0</v>
          </cell>
          <cell r="D32">
            <v>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</v>
          </cell>
          <cell r="N32">
            <v>0</v>
          </cell>
          <cell r="O32">
            <v>0</v>
          </cell>
          <cell r="Q32">
            <v>0</v>
          </cell>
          <cell r="R32">
            <v>2</v>
          </cell>
          <cell r="S32">
            <v>0</v>
          </cell>
          <cell r="T32">
            <v>3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</v>
          </cell>
          <cell r="AA32">
            <v>5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G33">
            <v>7</v>
          </cell>
          <cell r="AH33">
            <v>4</v>
          </cell>
          <cell r="AJ33">
            <v>14</v>
          </cell>
          <cell r="AK33">
            <v>5</v>
          </cell>
          <cell r="AL33">
            <v>4</v>
          </cell>
          <cell r="AM33">
            <v>0</v>
          </cell>
        </row>
        <row r="34">
          <cell r="C34">
            <v>0</v>
          </cell>
          <cell r="D34">
            <v>1</v>
          </cell>
          <cell r="E34">
            <v>2</v>
          </cell>
          <cell r="F34">
            <v>2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8</v>
          </cell>
          <cell r="N34">
            <v>0</v>
          </cell>
          <cell r="O34">
            <v>0</v>
          </cell>
          <cell r="Q34">
            <v>0</v>
          </cell>
          <cell r="R34">
            <v>3</v>
          </cell>
          <cell r="S34">
            <v>0</v>
          </cell>
          <cell r="T34">
            <v>1</v>
          </cell>
          <cell r="U34">
            <v>0</v>
          </cell>
          <cell r="V34">
            <v>1</v>
          </cell>
          <cell r="W34">
            <v>0</v>
          </cell>
          <cell r="X34">
            <v>0</v>
          </cell>
          <cell r="Y34">
            <v>0</v>
          </cell>
          <cell r="Z34">
            <v>1</v>
          </cell>
          <cell r="AA34">
            <v>4</v>
          </cell>
          <cell r="AB34">
            <v>0</v>
          </cell>
          <cell r="AC34">
            <v>0</v>
          </cell>
          <cell r="AD34">
            <v>6</v>
          </cell>
          <cell r="AE34">
            <v>6</v>
          </cell>
        </row>
        <row r="35">
          <cell r="C35">
            <v>1</v>
          </cell>
          <cell r="D35">
            <v>2</v>
          </cell>
          <cell r="E35">
            <v>0</v>
          </cell>
          <cell r="F35">
            <v>4</v>
          </cell>
          <cell r="G35">
            <v>2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3</v>
          </cell>
          <cell r="M35">
            <v>5</v>
          </cell>
          <cell r="N35">
            <v>0</v>
          </cell>
          <cell r="O35">
            <v>0</v>
          </cell>
          <cell r="Q35">
            <v>1</v>
          </cell>
          <cell r="R35">
            <v>0</v>
          </cell>
          <cell r="S35">
            <v>1</v>
          </cell>
          <cell r="T35">
            <v>5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</v>
          </cell>
          <cell r="AA35">
            <v>10</v>
          </cell>
          <cell r="AB35">
            <v>0</v>
          </cell>
          <cell r="AC35">
            <v>0</v>
          </cell>
          <cell r="AD35">
            <v>7</v>
          </cell>
          <cell r="AE35">
            <v>7</v>
          </cell>
        </row>
        <row r="36">
          <cell r="AG36">
            <v>3</v>
          </cell>
          <cell r="AH36">
            <v>2</v>
          </cell>
          <cell r="AJ36">
            <v>6</v>
          </cell>
          <cell r="AK36">
            <v>6</v>
          </cell>
          <cell r="AL36">
            <v>4</v>
          </cell>
          <cell r="AM36">
            <v>1</v>
          </cell>
        </row>
        <row r="37">
          <cell r="C37">
            <v>0</v>
          </cell>
          <cell r="D37">
            <v>3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6</v>
          </cell>
          <cell r="N37">
            <v>0</v>
          </cell>
          <cell r="O37">
            <v>0</v>
          </cell>
          <cell r="Q37">
            <v>0</v>
          </cell>
          <cell r="R37">
            <v>1</v>
          </cell>
          <cell r="S37">
            <v>0</v>
          </cell>
          <cell r="T37">
            <v>2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8</v>
          </cell>
          <cell r="AB37">
            <v>0</v>
          </cell>
          <cell r="AC37">
            <v>0</v>
          </cell>
          <cell r="AD37">
            <v>4</v>
          </cell>
          <cell r="AE37">
            <v>4</v>
          </cell>
        </row>
        <row r="38">
          <cell r="C38">
            <v>0</v>
          </cell>
          <cell r="D38">
            <v>1</v>
          </cell>
          <cell r="E38">
            <v>2</v>
          </cell>
          <cell r="F38">
            <v>2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5</v>
          </cell>
          <cell r="N38">
            <v>0</v>
          </cell>
          <cell r="O38">
            <v>0</v>
          </cell>
          <cell r="Q38">
            <v>1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1</v>
          </cell>
          <cell r="AA38">
            <v>6</v>
          </cell>
          <cell r="AB38">
            <v>0</v>
          </cell>
          <cell r="AC38">
            <v>0</v>
          </cell>
          <cell r="AD38">
            <v>3</v>
          </cell>
          <cell r="AE38">
            <v>3</v>
          </cell>
        </row>
        <row r="39">
          <cell r="AG39">
            <v>15</v>
          </cell>
          <cell r="AH39">
            <v>4</v>
          </cell>
          <cell r="AJ39">
            <v>7</v>
          </cell>
          <cell r="AK39">
            <v>4</v>
          </cell>
          <cell r="AL39">
            <v>10</v>
          </cell>
          <cell r="AM39">
            <v>7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1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3</v>
          </cell>
          <cell r="M40">
            <v>24</v>
          </cell>
          <cell r="N40">
            <v>0</v>
          </cell>
          <cell r="O40">
            <v>0</v>
          </cell>
          <cell r="Q40">
            <v>1</v>
          </cell>
          <cell r="R40">
            <v>4</v>
          </cell>
          <cell r="S40">
            <v>1</v>
          </cell>
          <cell r="T40">
            <v>4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3</v>
          </cell>
          <cell r="AA40">
            <v>13</v>
          </cell>
          <cell r="AB40">
            <v>0</v>
          </cell>
          <cell r="AC40">
            <v>0</v>
          </cell>
          <cell r="AD40">
            <v>26</v>
          </cell>
          <cell r="AE40">
            <v>26</v>
          </cell>
        </row>
        <row r="41">
          <cell r="C41">
            <v>0</v>
          </cell>
          <cell r="D41">
            <v>2</v>
          </cell>
          <cell r="E41">
            <v>2</v>
          </cell>
          <cell r="F41">
            <v>0</v>
          </cell>
          <cell r="G41">
            <v>3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2</v>
          </cell>
          <cell r="M41">
            <v>23</v>
          </cell>
          <cell r="N41">
            <v>0</v>
          </cell>
          <cell r="O41">
            <v>0</v>
          </cell>
          <cell r="Q41">
            <v>3</v>
          </cell>
          <cell r="R41">
            <v>3</v>
          </cell>
          <cell r="S41">
            <v>1</v>
          </cell>
          <cell r="T41">
            <v>4</v>
          </cell>
          <cell r="U41">
            <v>3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</v>
          </cell>
          <cell r="AA41">
            <v>26</v>
          </cell>
          <cell r="AB41">
            <v>0</v>
          </cell>
          <cell r="AC41">
            <v>0</v>
          </cell>
          <cell r="AD41">
            <v>29</v>
          </cell>
          <cell r="AE41">
            <v>29</v>
          </cell>
        </row>
        <row r="42">
          <cell r="AG42">
            <v>3</v>
          </cell>
          <cell r="AH42">
            <v>5</v>
          </cell>
          <cell r="AJ42">
            <v>1</v>
          </cell>
          <cell r="AK42">
            <v>1</v>
          </cell>
          <cell r="AL42">
            <v>3</v>
          </cell>
          <cell r="AM42">
            <v>1</v>
          </cell>
        </row>
        <row r="43">
          <cell r="C43">
            <v>1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2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5</v>
          </cell>
          <cell r="AB43">
            <v>0</v>
          </cell>
          <cell r="AC43">
            <v>0</v>
          </cell>
          <cell r="AD43">
            <v>1</v>
          </cell>
          <cell r="AE43">
            <v>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3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9</v>
          </cell>
          <cell r="AB44">
            <v>0</v>
          </cell>
          <cell r="AC44">
            <v>0</v>
          </cell>
          <cell r="AD44">
            <v>1</v>
          </cell>
          <cell r="AE44">
            <v>1</v>
          </cell>
        </row>
        <row r="45">
          <cell r="AG45">
            <v>3</v>
          </cell>
          <cell r="AH45">
            <v>2</v>
          </cell>
          <cell r="AJ45">
            <v>4</v>
          </cell>
          <cell r="AK45">
            <v>2</v>
          </cell>
          <cell r="AL45">
            <v>1</v>
          </cell>
          <cell r="AM45">
            <v>3</v>
          </cell>
        </row>
        <row r="46">
          <cell r="C46">
            <v>2</v>
          </cell>
          <cell r="D46">
            <v>1</v>
          </cell>
          <cell r="E46">
            <v>1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</v>
          </cell>
          <cell r="M46">
            <v>2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2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</v>
          </cell>
          <cell r="AA46">
            <v>2</v>
          </cell>
          <cell r="AB46">
            <v>0</v>
          </cell>
          <cell r="AC46">
            <v>0</v>
          </cell>
          <cell r="AD46">
            <v>1</v>
          </cell>
          <cell r="AE46">
            <v>1</v>
          </cell>
        </row>
        <row r="47">
          <cell r="C47">
            <v>1</v>
          </cell>
          <cell r="D47">
            <v>4</v>
          </cell>
          <cell r="E47">
            <v>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</v>
          </cell>
          <cell r="M47">
            <v>1</v>
          </cell>
          <cell r="N47">
            <v>0</v>
          </cell>
          <cell r="O47">
            <v>0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0</v>
          </cell>
          <cell r="V47">
            <v>0</v>
          </cell>
          <cell r="W47">
            <v>2</v>
          </cell>
          <cell r="X47">
            <v>0</v>
          </cell>
          <cell r="Y47">
            <v>0</v>
          </cell>
          <cell r="Z47">
            <v>3</v>
          </cell>
          <cell r="AA47">
            <v>6</v>
          </cell>
          <cell r="AB47">
            <v>0</v>
          </cell>
          <cell r="AC47">
            <v>0</v>
          </cell>
          <cell r="AD47">
            <v>1</v>
          </cell>
          <cell r="AE47">
            <v>1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53"/>
  <sheetViews>
    <sheetView tabSelected="1" view="pageBreakPreview" zoomScaleNormal="100" zoomScaleSheetLayoutView="100" workbookViewId="0">
      <pane xSplit="1" ySplit="10" topLeftCell="Z34" activePane="bottomRight" state="frozen"/>
      <selection pane="topRight" activeCell="B1" sqref="B1"/>
      <selection pane="bottomLeft" activeCell="A12" sqref="A12"/>
      <selection pane="bottomRight" activeCell="AF1" sqref="AF1:AO1"/>
    </sheetView>
  </sheetViews>
  <sheetFormatPr defaultColWidth="11" defaultRowHeight="19.5" customHeight="1"/>
  <cols>
    <col min="1" max="1" width="17.6640625" style="128" customWidth="1"/>
    <col min="2" max="2" width="9.5" style="202" customWidth="1"/>
    <col min="3" max="3" width="7.5" style="202" customWidth="1"/>
    <col min="4" max="4" width="7.83203125" style="202" customWidth="1"/>
    <col min="5" max="5" width="9.1640625" style="128" customWidth="1"/>
    <col min="6" max="6" width="8.1640625" style="128" customWidth="1"/>
    <col min="7" max="7" width="8" style="128" customWidth="1"/>
    <col min="8" max="8" width="8.33203125" style="128" customWidth="1"/>
    <col min="9" max="9" width="7.33203125" style="128" customWidth="1"/>
    <col min="10" max="10" width="9.6640625" style="128" customWidth="1"/>
    <col min="11" max="11" width="10.33203125" style="128" customWidth="1"/>
    <col min="12" max="12" width="20.5" style="128" customWidth="1"/>
    <col min="13" max="13" width="8" style="128" customWidth="1"/>
    <col min="14" max="15" width="11.5" style="128" customWidth="1"/>
    <col min="16" max="16" width="10.6640625" style="128" customWidth="1"/>
    <col min="17" max="17" width="8.6640625" style="128" customWidth="1"/>
    <col min="18" max="18" width="11.1640625" style="202" customWidth="1"/>
    <col min="19" max="19" width="8.6640625" style="202" customWidth="1"/>
    <col min="20" max="20" width="8.33203125" style="202" customWidth="1"/>
    <col min="21" max="21" width="9" style="128" customWidth="1"/>
    <col min="22" max="22" width="8.83203125" style="128" customWidth="1"/>
    <col min="23" max="23" width="8.1640625" style="128" customWidth="1"/>
    <col min="24" max="24" width="8.5" style="128" customWidth="1"/>
    <col min="25" max="25" width="7.5" style="128" customWidth="1"/>
    <col min="26" max="26" width="8.33203125" style="128" customWidth="1"/>
    <col min="27" max="27" width="10.5" style="128" customWidth="1"/>
    <col min="28" max="28" width="9.1640625" style="128" customWidth="1"/>
    <col min="29" max="29" width="10.1640625" style="128" customWidth="1"/>
    <col min="30" max="30" width="9" style="128" customWidth="1"/>
    <col min="31" max="31" width="9.33203125" style="128" customWidth="1"/>
    <col min="32" max="32" width="16.83203125" style="128" customWidth="1"/>
    <col min="33" max="33" width="9.83203125" style="128" customWidth="1"/>
    <col min="34" max="34" width="10.83203125" style="128" customWidth="1"/>
    <col min="35" max="35" width="10.33203125" style="128" customWidth="1"/>
    <col min="36" max="36" width="9.33203125" style="128" customWidth="1"/>
    <col min="37" max="37" width="8.1640625" style="128" customWidth="1"/>
    <col min="38" max="38" width="8.33203125" style="128" customWidth="1"/>
    <col min="39" max="39" width="10" style="128" customWidth="1"/>
    <col min="40" max="40" width="8" style="128" customWidth="1"/>
    <col min="41" max="41" width="8.33203125" style="128" customWidth="1"/>
    <col min="42" max="42" width="10.33203125" style="128" customWidth="1"/>
    <col min="43" max="43" width="11.33203125" style="128" customWidth="1"/>
    <col min="44" max="44" width="13" style="128" customWidth="1"/>
    <col min="45" max="45" width="11.6640625" style="128" customWidth="1"/>
    <col min="46" max="46" width="11.1640625" style="128" customWidth="1"/>
    <col min="47" max="47" width="10.33203125" style="128" customWidth="1"/>
    <col min="48" max="48" width="10" style="128" customWidth="1"/>
    <col min="49" max="49" width="10.6640625" style="128" customWidth="1"/>
    <col min="50" max="50" width="10.1640625" style="128" customWidth="1"/>
    <col min="51" max="51" width="8.6640625" style="128" customWidth="1"/>
    <col min="52" max="52" width="8.83203125" style="128" customWidth="1"/>
    <col min="53" max="55" width="11" style="128" customWidth="1"/>
    <col min="56" max="58" width="12.83203125" style="128" customWidth="1"/>
    <col min="59" max="78" width="11" style="128" customWidth="1"/>
    <col min="79" max="16384" width="11" style="128"/>
  </cols>
  <sheetData>
    <row r="1" spans="1:78" s="11" customFormat="1" ht="18.75" customHeight="1">
      <c r="A1" s="200" t="s">
        <v>225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 t="s">
        <v>226</v>
      </c>
      <c r="M1" s="200"/>
      <c r="N1" s="200"/>
      <c r="O1" s="200"/>
      <c r="P1" s="200"/>
      <c r="Q1" s="200"/>
      <c r="R1" s="200"/>
      <c r="S1" s="200"/>
      <c r="T1" s="200"/>
      <c r="U1" s="201" t="s">
        <v>227</v>
      </c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 t="s">
        <v>228</v>
      </c>
      <c r="AG1" s="200"/>
      <c r="AH1" s="200"/>
      <c r="AI1" s="200"/>
      <c r="AJ1" s="200"/>
      <c r="AK1" s="200"/>
      <c r="AL1" s="200"/>
      <c r="AM1" s="200"/>
      <c r="AN1" s="200"/>
      <c r="AO1" s="200"/>
      <c r="AP1" s="201" t="s">
        <v>229</v>
      </c>
      <c r="AQ1" s="201"/>
      <c r="AR1" s="201"/>
      <c r="AS1" s="201"/>
      <c r="AT1" s="201"/>
      <c r="AU1" s="201"/>
      <c r="AV1" s="201"/>
      <c r="AW1" s="201"/>
      <c r="AX1" s="201"/>
      <c r="BA1" s="43"/>
      <c r="BB1" s="43"/>
      <c r="BC1" s="43"/>
      <c r="BD1" s="43"/>
      <c r="BE1" s="43"/>
      <c r="BF1" s="43"/>
      <c r="BG1" s="43"/>
      <c r="BH1" s="43"/>
      <c r="BI1" s="33" t="s">
        <v>230</v>
      </c>
      <c r="BJ1" s="34"/>
      <c r="BK1" s="35"/>
      <c r="BL1" s="36"/>
      <c r="BM1" s="32"/>
      <c r="BN1" s="32"/>
      <c r="BO1" s="32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</row>
    <row r="2" spans="1:78" ht="21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N2" s="18"/>
      <c r="AD2" s="14"/>
      <c r="AE2" s="14"/>
      <c r="AF2" s="14"/>
      <c r="AH2" s="14"/>
      <c r="AI2" s="14"/>
      <c r="AJ2" s="14"/>
      <c r="AK2" s="12"/>
      <c r="AL2" s="12"/>
      <c r="AM2" s="11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Z2" s="204"/>
      <c r="BI2" s="37" t="s">
        <v>231</v>
      </c>
      <c r="BJ2" s="38"/>
      <c r="BK2" s="39"/>
      <c r="BL2" s="40"/>
      <c r="BM2" s="32"/>
      <c r="BN2" s="32"/>
      <c r="BO2" s="32"/>
    </row>
    <row r="3" spans="1:78" ht="12" customHeight="1" thickBot="1">
      <c r="A3" s="302" t="s">
        <v>232</v>
      </c>
      <c r="K3" s="203"/>
      <c r="N3" s="204"/>
      <c r="R3" s="202" t="s">
        <v>233</v>
      </c>
      <c r="U3" s="128" t="s">
        <v>117</v>
      </c>
      <c r="AE3" s="204"/>
      <c r="AG3" s="205"/>
      <c r="AM3" s="128" t="s">
        <v>234</v>
      </c>
      <c r="AP3" s="302" t="s">
        <v>232</v>
      </c>
      <c r="AX3" s="203"/>
      <c r="BI3" s="303"/>
      <c r="BJ3" s="38"/>
      <c r="BK3" s="39"/>
      <c r="BL3" s="40"/>
      <c r="BM3" s="32"/>
      <c r="BN3" s="32"/>
      <c r="BO3" s="32"/>
    </row>
    <row r="4" spans="1:78" s="224" customFormat="1" ht="19.5" customHeight="1" thickBot="1">
      <c r="A4" s="206" t="s">
        <v>122</v>
      </c>
      <c r="B4" s="207" t="s">
        <v>123</v>
      </c>
      <c r="C4" s="208"/>
      <c r="D4" s="208"/>
      <c r="E4" s="208"/>
      <c r="F4" s="208"/>
      <c r="G4" s="208"/>
      <c r="H4" s="208"/>
      <c r="I4" s="208"/>
      <c r="J4" s="208"/>
      <c r="K4" s="208"/>
      <c r="L4" s="206" t="s">
        <v>122</v>
      </c>
      <c r="M4" s="207" t="s">
        <v>104</v>
      </c>
      <c r="N4" s="208"/>
      <c r="O4" s="208"/>
      <c r="P4" s="208"/>
      <c r="Q4" s="209"/>
      <c r="R4" s="304" t="s">
        <v>124</v>
      </c>
      <c r="S4" s="212"/>
      <c r="T4" s="212"/>
      <c r="U4" s="211" t="s">
        <v>125</v>
      </c>
      <c r="V4" s="211"/>
      <c r="W4" s="211"/>
      <c r="X4" s="211"/>
      <c r="Y4" s="211"/>
      <c r="Z4" s="213" t="s">
        <v>105</v>
      </c>
      <c r="AA4" s="213"/>
      <c r="AB4" s="213"/>
      <c r="AC4" s="213"/>
      <c r="AD4" s="213"/>
      <c r="AE4" s="214"/>
      <c r="AF4" s="206" t="s">
        <v>122</v>
      </c>
      <c r="AG4" s="215" t="s">
        <v>126</v>
      </c>
      <c r="AH4" s="216" t="s">
        <v>127</v>
      </c>
      <c r="AI4" s="136"/>
      <c r="AJ4" s="217" t="s">
        <v>128</v>
      </c>
      <c r="AK4" s="218"/>
      <c r="AL4" s="219"/>
      <c r="AM4" s="217" t="s">
        <v>129</v>
      </c>
      <c r="AN4" s="218"/>
      <c r="AO4" s="219"/>
      <c r="AP4" s="221" t="s">
        <v>130</v>
      </c>
      <c r="AQ4" s="222" t="s">
        <v>131</v>
      </c>
      <c r="AR4" s="222" t="s">
        <v>132</v>
      </c>
      <c r="AS4" s="222" t="s">
        <v>133</v>
      </c>
      <c r="AT4" s="222" t="s">
        <v>134</v>
      </c>
      <c r="AU4" s="223" t="s">
        <v>135</v>
      </c>
      <c r="AV4" s="219"/>
      <c r="AW4" s="217" t="s">
        <v>136</v>
      </c>
      <c r="AX4" s="218"/>
      <c r="BI4" s="305" t="s">
        <v>235</v>
      </c>
      <c r="BJ4" s="300"/>
      <c r="BK4" s="300"/>
      <c r="BL4" s="306"/>
    </row>
    <row r="5" spans="1:78" s="43" customFormat="1" ht="27" customHeight="1">
      <c r="A5" s="225"/>
      <c r="B5" s="226" t="s">
        <v>137</v>
      </c>
      <c r="C5" s="227"/>
      <c r="D5" s="228"/>
      <c r="E5" s="229" t="s">
        <v>138</v>
      </c>
      <c r="F5" s="230" t="s">
        <v>139</v>
      </c>
      <c r="G5" s="231"/>
      <c r="H5" s="231"/>
      <c r="I5" s="231"/>
      <c r="J5" s="231"/>
      <c r="K5" s="231"/>
      <c r="L5" s="225"/>
      <c r="M5" s="229" t="s">
        <v>140</v>
      </c>
      <c r="N5" s="229" t="s">
        <v>236</v>
      </c>
      <c r="O5" s="232" t="s">
        <v>142</v>
      </c>
      <c r="P5" s="229" t="s">
        <v>143</v>
      </c>
      <c r="Q5" s="233" t="s">
        <v>126</v>
      </c>
      <c r="R5" s="226" t="s">
        <v>144</v>
      </c>
      <c r="S5" s="227"/>
      <c r="T5" s="227"/>
      <c r="U5" s="232" t="s">
        <v>145</v>
      </c>
      <c r="V5" s="307"/>
      <c r="W5" s="231" t="s">
        <v>146</v>
      </c>
      <c r="X5" s="231"/>
      <c r="Y5" s="231"/>
      <c r="Z5" s="231" t="s">
        <v>1</v>
      </c>
      <c r="AA5" s="231"/>
      <c r="AB5" s="237"/>
      <c r="AC5" s="229" t="s">
        <v>147</v>
      </c>
      <c r="AD5" s="229" t="s">
        <v>148</v>
      </c>
      <c r="AE5" s="233" t="s">
        <v>149</v>
      </c>
      <c r="AF5" s="225"/>
      <c r="AG5" s="238"/>
      <c r="AH5" s="137"/>
      <c r="AI5" s="138"/>
      <c r="AJ5" s="239"/>
      <c r="AK5" s="240"/>
      <c r="AL5" s="241"/>
      <c r="AM5" s="239"/>
      <c r="AN5" s="240"/>
      <c r="AO5" s="241"/>
      <c r="AP5" s="243"/>
      <c r="AQ5" s="308"/>
      <c r="AR5" s="244"/>
      <c r="AS5" s="244"/>
      <c r="AT5" s="244"/>
      <c r="AU5" s="239"/>
      <c r="AV5" s="241"/>
      <c r="AW5" s="239"/>
      <c r="AX5" s="240"/>
    </row>
    <row r="6" spans="1:78" s="43" customFormat="1" ht="21" customHeight="1">
      <c r="A6" s="225"/>
      <c r="B6" s="245" t="s">
        <v>150</v>
      </c>
      <c r="C6" s="245" t="s">
        <v>151</v>
      </c>
      <c r="D6" s="245" t="s">
        <v>152</v>
      </c>
      <c r="E6" s="246"/>
      <c r="F6" s="229" t="s">
        <v>153</v>
      </c>
      <c r="G6" s="229" t="s">
        <v>154</v>
      </c>
      <c r="H6" s="229" t="s">
        <v>156</v>
      </c>
      <c r="I6" s="229" t="s">
        <v>157</v>
      </c>
      <c r="J6" s="229" t="s">
        <v>158</v>
      </c>
      <c r="K6" s="236" t="s">
        <v>159</v>
      </c>
      <c r="L6" s="225"/>
      <c r="M6" s="238"/>
      <c r="N6" s="246"/>
      <c r="O6" s="247" t="s">
        <v>160</v>
      </c>
      <c r="P6" s="246"/>
      <c r="Q6" s="248"/>
      <c r="R6" s="245" t="s">
        <v>150</v>
      </c>
      <c r="S6" s="245" t="s">
        <v>151</v>
      </c>
      <c r="T6" s="309" t="s">
        <v>152</v>
      </c>
      <c r="U6" s="247"/>
      <c r="V6" s="229" t="s">
        <v>161</v>
      </c>
      <c r="W6" s="229" t="s">
        <v>154</v>
      </c>
      <c r="X6" s="229" t="s">
        <v>162</v>
      </c>
      <c r="Y6" s="229" t="s">
        <v>163</v>
      </c>
      <c r="Z6" s="232" t="s">
        <v>164</v>
      </c>
      <c r="AA6" s="236" t="s">
        <v>165</v>
      </c>
      <c r="AB6" s="229" t="s">
        <v>166</v>
      </c>
      <c r="AC6" s="249"/>
      <c r="AD6" s="238"/>
      <c r="AE6" s="250"/>
      <c r="AF6" s="225"/>
      <c r="AG6" s="238"/>
      <c r="AH6" s="232" t="s">
        <v>167</v>
      </c>
      <c r="AI6" s="233" t="s">
        <v>168</v>
      </c>
      <c r="AJ6" s="229" t="s">
        <v>169</v>
      </c>
      <c r="AK6" s="229" t="s">
        <v>170</v>
      </c>
      <c r="AL6" s="229" t="s">
        <v>171</v>
      </c>
      <c r="AM6" s="229" t="s">
        <v>169</v>
      </c>
      <c r="AN6" s="229" t="s">
        <v>172</v>
      </c>
      <c r="AO6" s="229" t="s">
        <v>171</v>
      </c>
      <c r="AP6" s="243"/>
      <c r="AQ6" s="308"/>
      <c r="AR6" s="244"/>
      <c r="AS6" s="244"/>
      <c r="AT6" s="244"/>
      <c r="AU6" s="251" t="s">
        <v>173</v>
      </c>
      <c r="AV6" s="251" t="s">
        <v>174</v>
      </c>
      <c r="AW6" s="252" t="s">
        <v>175</v>
      </c>
      <c r="AX6" s="310" t="s">
        <v>176</v>
      </c>
      <c r="BB6" s="47" t="s">
        <v>237</v>
      </c>
      <c r="BC6" s="47" t="s">
        <v>238</v>
      </c>
      <c r="BD6" s="47" t="s">
        <v>239</v>
      </c>
      <c r="BE6" s="47" t="s">
        <v>240</v>
      </c>
      <c r="BF6" s="47" t="s">
        <v>241</v>
      </c>
      <c r="BH6" s="47"/>
      <c r="BI6" s="47" t="s">
        <v>242</v>
      </c>
      <c r="BJ6" s="47" t="s">
        <v>243</v>
      </c>
      <c r="BK6" s="47" t="s">
        <v>244</v>
      </c>
      <c r="BL6" s="47" t="s">
        <v>245</v>
      </c>
    </row>
    <row r="7" spans="1:78" s="43" customFormat="1" ht="37.5" customHeight="1">
      <c r="A7" s="253"/>
      <c r="B7" s="254"/>
      <c r="C7" s="254"/>
      <c r="D7" s="254"/>
      <c r="E7" s="255"/>
      <c r="F7" s="255"/>
      <c r="G7" s="255"/>
      <c r="H7" s="255"/>
      <c r="I7" s="255"/>
      <c r="J7" s="255" t="s">
        <v>177</v>
      </c>
      <c r="K7" s="257"/>
      <c r="L7" s="253"/>
      <c r="M7" s="256"/>
      <c r="N7" s="255"/>
      <c r="O7" s="258" t="s">
        <v>178</v>
      </c>
      <c r="P7" s="255"/>
      <c r="Q7" s="259" t="s">
        <v>179</v>
      </c>
      <c r="R7" s="254"/>
      <c r="S7" s="254"/>
      <c r="T7" s="311"/>
      <c r="U7" s="258"/>
      <c r="V7" s="255"/>
      <c r="W7" s="255"/>
      <c r="X7" s="255"/>
      <c r="Y7" s="255"/>
      <c r="Z7" s="258" t="s">
        <v>177</v>
      </c>
      <c r="AA7" s="257"/>
      <c r="AB7" s="256"/>
      <c r="AC7" s="260"/>
      <c r="AD7" s="256"/>
      <c r="AE7" s="261"/>
      <c r="AF7" s="253"/>
      <c r="AG7" s="256"/>
      <c r="AH7" s="253"/>
      <c r="AI7" s="262"/>
      <c r="AJ7" s="256"/>
      <c r="AK7" s="256"/>
      <c r="AL7" s="256"/>
      <c r="AM7" s="256"/>
      <c r="AN7" s="256"/>
      <c r="AO7" s="256"/>
      <c r="AP7" s="264"/>
      <c r="AQ7" s="312"/>
      <c r="AR7" s="265"/>
      <c r="AS7" s="265"/>
      <c r="AT7" s="265"/>
      <c r="AU7" s="266" t="s">
        <v>3</v>
      </c>
      <c r="AV7" s="267" t="s">
        <v>106</v>
      </c>
      <c r="AW7" s="268" t="s">
        <v>0</v>
      </c>
      <c r="AX7" s="313" t="s">
        <v>107</v>
      </c>
      <c r="AZ7" s="43">
        <v>83</v>
      </c>
      <c r="BA7" s="43">
        <v>349149</v>
      </c>
      <c r="BE7" s="43">
        <v>3015</v>
      </c>
      <c r="BF7" s="43">
        <v>692</v>
      </c>
      <c r="BG7" s="49">
        <f t="shared" ref="BG7:BG17" si="0">BF7/BE7</f>
        <v>0.22951907131011609</v>
      </c>
      <c r="BH7" s="43">
        <v>82</v>
      </c>
      <c r="BI7" s="43">
        <v>357464</v>
      </c>
      <c r="BJ7" s="48">
        <v>7.48</v>
      </c>
      <c r="BK7" s="48">
        <v>-2.2861753630984509</v>
      </c>
      <c r="BL7" s="48">
        <f t="shared" ref="BL7:BL17" si="1">BJ7+BK7</f>
        <v>5.1938246369015495</v>
      </c>
    </row>
    <row r="8" spans="1:78" s="43" customFormat="1" ht="19.5" hidden="1" customHeight="1">
      <c r="A8" s="270" t="s">
        <v>180</v>
      </c>
      <c r="B8" s="271">
        <f t="shared" ref="B8:B17" si="2">SUM(E8:Q8)</f>
        <v>29021</v>
      </c>
      <c r="C8" s="272"/>
      <c r="D8" s="272"/>
      <c r="E8" s="272">
        <v>666</v>
      </c>
      <c r="F8" s="272">
        <v>2040</v>
      </c>
      <c r="G8" s="272"/>
      <c r="H8" s="272"/>
      <c r="I8" s="272"/>
      <c r="J8" s="272">
        <v>457</v>
      </c>
      <c r="K8" s="272">
        <v>11</v>
      </c>
      <c r="L8" s="270" t="s">
        <v>180</v>
      </c>
      <c r="M8" s="272">
        <v>66</v>
      </c>
      <c r="N8" s="272">
        <v>10135</v>
      </c>
      <c r="O8" s="272">
        <v>15624</v>
      </c>
      <c r="P8" s="272">
        <v>4</v>
      </c>
      <c r="Q8" s="272">
        <v>18</v>
      </c>
      <c r="R8" s="272">
        <f>SUM(U8:AG8)</f>
        <v>30777</v>
      </c>
      <c r="S8" s="272"/>
      <c r="T8" s="272"/>
      <c r="U8" s="272">
        <v>1068</v>
      </c>
      <c r="V8" s="272">
        <v>2117</v>
      </c>
      <c r="W8" s="272"/>
      <c r="X8" s="272"/>
      <c r="Y8" s="272"/>
      <c r="Z8" s="272">
        <v>560</v>
      </c>
      <c r="AA8" s="272">
        <v>20</v>
      </c>
      <c r="AB8" s="273">
        <v>3</v>
      </c>
      <c r="AC8" s="272">
        <v>11479</v>
      </c>
      <c r="AD8" s="272">
        <v>15518</v>
      </c>
      <c r="AE8" s="272">
        <v>9</v>
      </c>
      <c r="AF8" s="270" t="s">
        <v>180</v>
      </c>
      <c r="AG8" s="272">
        <v>3</v>
      </c>
      <c r="AH8" s="272">
        <v>13257</v>
      </c>
      <c r="AI8" s="272">
        <v>13257</v>
      </c>
      <c r="AJ8" s="43">
        <f t="shared" ref="AJ8:AJ14" si="3">SUM(AK8:AL8)</f>
        <v>5827</v>
      </c>
      <c r="AK8" s="43">
        <v>3003</v>
      </c>
      <c r="AL8" s="43">
        <v>2824</v>
      </c>
      <c r="AM8" s="43" t="e">
        <f>SUM(#REF!)</f>
        <v>#REF!</v>
      </c>
      <c r="AN8" s="43">
        <v>2388</v>
      </c>
      <c r="AO8" s="43">
        <v>950</v>
      </c>
      <c r="AQ8" s="274" t="e">
        <f t="shared" ref="AQ8:AQ13" si="4">SUM(AM8/BC8)*1000</f>
        <v>#REF!</v>
      </c>
      <c r="AR8" s="274"/>
      <c r="AS8" s="274"/>
      <c r="AT8" s="274"/>
      <c r="AU8" s="43">
        <v>2887</v>
      </c>
      <c r="AV8" s="274">
        <f t="shared" ref="AV8:AV13" si="5">SUM(AU8/BC8)*1000</f>
        <v>8.1538700521090757</v>
      </c>
      <c r="AW8" s="43">
        <v>721</v>
      </c>
      <c r="AX8" s="274">
        <f t="shared" ref="AX8:AX13" si="6">SUM(AW8/BC8)*1000</f>
        <v>2.0363492579046221</v>
      </c>
      <c r="AZ8" s="43">
        <v>84</v>
      </c>
      <c r="BA8" s="43">
        <v>358981</v>
      </c>
      <c r="BB8" s="48">
        <f t="shared" ref="BB8:BB17" si="7">SUM(B8/BC8)*1000</f>
        <v>81.96517588578368</v>
      </c>
      <c r="BC8" s="43">
        <f t="shared" ref="BC8:BC31" si="8">SUM(BA8,BA7)/2</f>
        <v>354065</v>
      </c>
      <c r="BD8" s="48">
        <f t="shared" ref="BD8:BD17" si="9">SUM(R8/BC8)*1000</f>
        <v>86.924717212941118</v>
      </c>
      <c r="BE8" s="43">
        <f t="shared" ref="BE8:BE17" si="10">AU8</f>
        <v>2887</v>
      </c>
      <c r="BF8" s="43">
        <f t="shared" ref="BF8:BF17" si="11">AW8</f>
        <v>721</v>
      </c>
      <c r="BG8" s="49">
        <f t="shared" si="0"/>
        <v>0.24974021475580188</v>
      </c>
      <c r="BH8" s="43">
        <v>84</v>
      </c>
      <c r="BI8" s="43">
        <v>358981</v>
      </c>
      <c r="BJ8" s="48" t="e">
        <f>#REF!-AQ8</f>
        <v>#REF!</v>
      </c>
      <c r="BK8" s="48">
        <f t="shared" ref="BK8:BK17" si="12">BB8-BD8</f>
        <v>-4.9595413271574387</v>
      </c>
      <c r="BL8" s="48" t="e">
        <f t="shared" si="1"/>
        <v>#REF!</v>
      </c>
      <c r="BM8" s="49"/>
      <c r="BO8" s="49"/>
    </row>
    <row r="9" spans="1:78" s="43" customFormat="1" ht="19.5" hidden="1" customHeight="1">
      <c r="A9" s="270" t="s">
        <v>181</v>
      </c>
      <c r="B9" s="271">
        <f t="shared" si="2"/>
        <v>26510</v>
      </c>
      <c r="C9" s="272"/>
      <c r="D9" s="272"/>
      <c r="E9" s="272">
        <v>818</v>
      </c>
      <c r="F9" s="272">
        <v>1597</v>
      </c>
      <c r="G9" s="272"/>
      <c r="H9" s="272"/>
      <c r="I9" s="272"/>
      <c r="J9" s="272">
        <v>504</v>
      </c>
      <c r="K9" s="272">
        <v>21</v>
      </c>
      <c r="L9" s="270" t="s">
        <v>181</v>
      </c>
      <c r="M9" s="272">
        <v>54</v>
      </c>
      <c r="N9" s="272">
        <v>9220</v>
      </c>
      <c r="O9" s="272">
        <v>14158</v>
      </c>
      <c r="P9" s="272">
        <v>18</v>
      </c>
      <c r="Q9" s="272">
        <v>120</v>
      </c>
      <c r="R9" s="272">
        <f>SUM(U9:AG9)</f>
        <v>29354</v>
      </c>
      <c r="S9" s="272"/>
      <c r="T9" s="272"/>
      <c r="U9" s="272">
        <v>1316</v>
      </c>
      <c r="V9" s="272">
        <v>2125</v>
      </c>
      <c r="W9" s="272"/>
      <c r="X9" s="272"/>
      <c r="Y9" s="272"/>
      <c r="Z9" s="272">
        <v>629</v>
      </c>
      <c r="AA9" s="272">
        <v>19</v>
      </c>
      <c r="AB9" s="272">
        <v>6</v>
      </c>
      <c r="AC9" s="272">
        <v>11067</v>
      </c>
      <c r="AD9" s="272">
        <v>14190</v>
      </c>
      <c r="AE9" s="272">
        <v>1</v>
      </c>
      <c r="AF9" s="270" t="s">
        <v>181</v>
      </c>
      <c r="AG9" s="272">
        <v>1</v>
      </c>
      <c r="AH9" s="272">
        <v>12708</v>
      </c>
      <c r="AI9" s="272">
        <v>12708</v>
      </c>
      <c r="AJ9" s="43">
        <f t="shared" si="3"/>
        <v>5802</v>
      </c>
      <c r="AK9" s="43">
        <v>3044</v>
      </c>
      <c r="AL9" s="43">
        <v>2758</v>
      </c>
      <c r="AM9" s="43" t="e">
        <f>SUM(#REF!)</f>
        <v>#REF!</v>
      </c>
      <c r="AN9" s="43">
        <v>2226</v>
      </c>
      <c r="AO9" s="43">
        <v>1053</v>
      </c>
      <c r="AQ9" s="274" t="e">
        <f t="shared" si="4"/>
        <v>#REF!</v>
      </c>
      <c r="AR9" s="274"/>
      <c r="AS9" s="274"/>
      <c r="AT9" s="274"/>
      <c r="AU9" s="43">
        <v>2897</v>
      </c>
      <c r="AV9" s="274">
        <f t="shared" si="5"/>
        <v>8.0713915558254996</v>
      </c>
      <c r="AW9" s="43">
        <v>792</v>
      </c>
      <c r="AX9" s="274">
        <f t="shared" si="6"/>
        <v>2.2066075637603713</v>
      </c>
      <c r="AZ9" s="43">
        <v>85</v>
      </c>
      <c r="BA9" s="43">
        <v>358863</v>
      </c>
      <c r="BB9" s="48">
        <f t="shared" si="7"/>
        <v>73.860058731423536</v>
      </c>
      <c r="BC9" s="43">
        <f t="shared" si="8"/>
        <v>358922</v>
      </c>
      <c r="BD9" s="48">
        <f t="shared" si="9"/>
        <v>81.783785892199418</v>
      </c>
      <c r="BE9" s="43">
        <f t="shared" si="10"/>
        <v>2897</v>
      </c>
      <c r="BF9" s="43">
        <f t="shared" si="11"/>
        <v>792</v>
      </c>
      <c r="BG9" s="49">
        <f t="shared" si="0"/>
        <v>0.27338626164998275</v>
      </c>
      <c r="BH9" s="43">
        <v>85</v>
      </c>
      <c r="BI9" s="43">
        <v>358863</v>
      </c>
      <c r="BJ9" s="48" t="e">
        <f>#REF!-AQ9</f>
        <v>#REF!</v>
      </c>
      <c r="BK9" s="48">
        <f t="shared" si="12"/>
        <v>-7.9237271607758828</v>
      </c>
      <c r="BL9" s="48" t="e">
        <f t="shared" si="1"/>
        <v>#REF!</v>
      </c>
      <c r="BM9" s="49"/>
      <c r="BO9" s="49"/>
    </row>
    <row r="10" spans="1:78" s="43" customFormat="1" ht="19.5" hidden="1" customHeight="1">
      <c r="A10" s="270" t="s">
        <v>182</v>
      </c>
      <c r="B10" s="271">
        <f t="shared" si="2"/>
        <v>26862</v>
      </c>
      <c r="C10" s="272"/>
      <c r="D10" s="272"/>
      <c r="E10" s="272">
        <v>771</v>
      </c>
      <c r="F10" s="272">
        <v>1381</v>
      </c>
      <c r="G10" s="272"/>
      <c r="H10" s="272"/>
      <c r="I10" s="272"/>
      <c r="J10" s="272">
        <v>534</v>
      </c>
      <c r="K10" s="272">
        <v>25</v>
      </c>
      <c r="L10" s="270" t="s">
        <v>182</v>
      </c>
      <c r="M10" s="272">
        <v>4</v>
      </c>
      <c r="N10" s="272">
        <v>8974</v>
      </c>
      <c r="O10" s="272">
        <v>14683</v>
      </c>
      <c r="P10" s="272">
        <v>27</v>
      </c>
      <c r="Q10" s="272">
        <v>463</v>
      </c>
      <c r="R10" s="272">
        <f>SUM(U10:AG10)</f>
        <v>29769</v>
      </c>
      <c r="S10" s="272"/>
      <c r="T10" s="272"/>
      <c r="U10" s="272">
        <v>578</v>
      </c>
      <c r="V10" s="272">
        <v>1865</v>
      </c>
      <c r="W10" s="272"/>
      <c r="X10" s="272"/>
      <c r="Y10" s="272"/>
      <c r="Z10" s="272">
        <v>489</v>
      </c>
      <c r="AA10" s="272">
        <v>46</v>
      </c>
      <c r="AB10" s="272">
        <v>3</v>
      </c>
      <c r="AC10" s="272">
        <v>11523</v>
      </c>
      <c r="AD10" s="272">
        <v>14623</v>
      </c>
      <c r="AE10" s="272">
        <v>2</v>
      </c>
      <c r="AF10" s="270" t="s">
        <v>182</v>
      </c>
      <c r="AG10" s="272">
        <v>640</v>
      </c>
      <c r="AH10" s="272">
        <v>12252</v>
      </c>
      <c r="AI10" s="272">
        <v>12252</v>
      </c>
      <c r="AJ10" s="43">
        <f t="shared" si="3"/>
        <v>5522</v>
      </c>
      <c r="AK10" s="43">
        <v>2820</v>
      </c>
      <c r="AL10" s="43">
        <v>2702</v>
      </c>
      <c r="AM10" s="43" t="e">
        <f>SUM(#REF!)</f>
        <v>#REF!</v>
      </c>
      <c r="AN10" s="43">
        <v>2214</v>
      </c>
      <c r="AO10" s="43">
        <v>984</v>
      </c>
      <c r="AQ10" s="274" t="e">
        <f t="shared" si="4"/>
        <v>#REF!</v>
      </c>
      <c r="AR10" s="274"/>
      <c r="AS10" s="274"/>
      <c r="AT10" s="274"/>
      <c r="AU10" s="43">
        <v>2708</v>
      </c>
      <c r="AV10" s="274">
        <f t="shared" si="5"/>
        <v>7.554328116718275</v>
      </c>
      <c r="AW10" s="43">
        <v>770</v>
      </c>
      <c r="AX10" s="274">
        <f t="shared" si="6"/>
        <v>2.1480179652411637</v>
      </c>
      <c r="AZ10" s="43">
        <v>86</v>
      </c>
      <c r="BA10" s="43">
        <v>358077</v>
      </c>
      <c r="BB10" s="48">
        <f t="shared" si="7"/>
        <v>74.935141015984598</v>
      </c>
      <c r="BC10" s="43">
        <f t="shared" si="8"/>
        <v>358470</v>
      </c>
      <c r="BD10" s="48">
        <f t="shared" si="9"/>
        <v>83.044606243200278</v>
      </c>
      <c r="BE10" s="43">
        <f t="shared" si="10"/>
        <v>2708</v>
      </c>
      <c r="BF10" s="43">
        <f t="shared" si="11"/>
        <v>770</v>
      </c>
      <c r="BG10" s="49">
        <f t="shared" si="0"/>
        <v>0.28434268833087151</v>
      </c>
      <c r="BH10" s="43">
        <v>86</v>
      </c>
      <c r="BI10" s="43">
        <v>358077</v>
      </c>
      <c r="BJ10" s="48" t="e">
        <f>#REF!-AQ10</f>
        <v>#REF!</v>
      </c>
      <c r="BK10" s="48">
        <f t="shared" si="12"/>
        <v>-8.1094652272156793</v>
      </c>
      <c r="BL10" s="48" t="e">
        <f t="shared" si="1"/>
        <v>#REF!</v>
      </c>
      <c r="BM10" s="49"/>
      <c r="BO10" s="49"/>
    </row>
    <row r="11" spans="1:78" s="43" customFormat="1" ht="19.5" hidden="1" customHeight="1">
      <c r="A11" s="270" t="s">
        <v>183</v>
      </c>
      <c r="B11" s="271">
        <f t="shared" si="2"/>
        <v>25051</v>
      </c>
      <c r="C11" s="272"/>
      <c r="D11" s="272"/>
      <c r="E11" s="272">
        <v>358</v>
      </c>
      <c r="F11" s="272">
        <v>1208</v>
      </c>
      <c r="G11" s="272"/>
      <c r="H11" s="272"/>
      <c r="I11" s="272"/>
      <c r="J11" s="272">
        <v>384</v>
      </c>
      <c r="K11" s="272">
        <v>35</v>
      </c>
      <c r="L11" s="270" t="s">
        <v>183</v>
      </c>
      <c r="M11" s="272">
        <v>4</v>
      </c>
      <c r="N11" s="272">
        <v>7941</v>
      </c>
      <c r="O11" s="272">
        <v>14916</v>
      </c>
      <c r="P11" s="272">
        <v>107</v>
      </c>
      <c r="Q11" s="272">
        <v>98</v>
      </c>
      <c r="R11" s="272">
        <f>SUM(U11:AG11)</f>
        <v>27959</v>
      </c>
      <c r="S11" s="272"/>
      <c r="T11" s="272"/>
      <c r="U11" s="272">
        <v>7</v>
      </c>
      <c r="V11" s="272">
        <v>1864</v>
      </c>
      <c r="W11" s="272"/>
      <c r="X11" s="272"/>
      <c r="Y11" s="272"/>
      <c r="Z11" s="272">
        <v>629</v>
      </c>
      <c r="AA11" s="272">
        <v>52</v>
      </c>
      <c r="AB11" s="273">
        <v>0</v>
      </c>
      <c r="AC11" s="272">
        <v>10382</v>
      </c>
      <c r="AD11" s="272">
        <v>14864</v>
      </c>
      <c r="AE11" s="272">
        <v>1</v>
      </c>
      <c r="AF11" s="270" t="s">
        <v>183</v>
      </c>
      <c r="AG11" s="272">
        <v>160</v>
      </c>
      <c r="AH11" s="272">
        <v>11982</v>
      </c>
      <c r="AI11" s="272">
        <v>11982</v>
      </c>
      <c r="AJ11" s="43">
        <f t="shared" si="3"/>
        <v>4624</v>
      </c>
      <c r="AK11" s="43">
        <v>2478</v>
      </c>
      <c r="AL11" s="43">
        <v>2146</v>
      </c>
      <c r="AM11" s="43" t="e">
        <f>SUM(#REF!)</f>
        <v>#REF!</v>
      </c>
      <c r="AN11" s="43">
        <v>2216</v>
      </c>
      <c r="AO11" s="43">
        <v>975</v>
      </c>
      <c r="AQ11" s="274" t="e">
        <f t="shared" si="4"/>
        <v>#REF!</v>
      </c>
      <c r="AR11" s="274"/>
      <c r="AS11" s="274"/>
      <c r="AT11" s="274"/>
      <c r="AU11" s="43">
        <v>2341</v>
      </c>
      <c r="AV11" s="274">
        <f t="shared" si="5"/>
        <v>6.5512020798177639</v>
      </c>
      <c r="AW11" s="43">
        <v>950</v>
      </c>
      <c r="AX11" s="274">
        <f t="shared" si="6"/>
        <v>2.658539929870515</v>
      </c>
      <c r="AZ11" s="43">
        <v>87</v>
      </c>
      <c r="BA11" s="43">
        <v>356601</v>
      </c>
      <c r="BB11" s="48">
        <f t="shared" si="7"/>
        <v>70.104298719143443</v>
      </c>
      <c r="BC11" s="43">
        <f t="shared" si="8"/>
        <v>357339</v>
      </c>
      <c r="BD11" s="48">
        <f t="shared" si="9"/>
        <v>78.242229367631296</v>
      </c>
      <c r="BE11" s="43">
        <f t="shared" si="10"/>
        <v>2341</v>
      </c>
      <c r="BF11" s="43">
        <f t="shared" si="11"/>
        <v>950</v>
      </c>
      <c r="BG11" s="49">
        <f t="shared" si="0"/>
        <v>0.40580948312686888</v>
      </c>
      <c r="BH11" s="43">
        <v>87</v>
      </c>
      <c r="BI11" s="43">
        <v>356601</v>
      </c>
      <c r="BJ11" s="48" t="e">
        <f>#REF!-AQ11</f>
        <v>#REF!</v>
      </c>
      <c r="BK11" s="48">
        <f t="shared" si="12"/>
        <v>-8.1379306484878526</v>
      </c>
      <c r="BL11" s="48" t="e">
        <f t="shared" si="1"/>
        <v>#REF!</v>
      </c>
      <c r="BM11" s="49"/>
      <c r="BO11" s="49"/>
    </row>
    <row r="12" spans="1:78" s="43" customFormat="1" ht="19.5" hidden="1" customHeight="1">
      <c r="A12" s="270" t="s">
        <v>184</v>
      </c>
      <c r="B12" s="271">
        <f t="shared" si="2"/>
        <v>23557</v>
      </c>
      <c r="C12" s="272"/>
      <c r="D12" s="272"/>
      <c r="E12" s="272">
        <v>293</v>
      </c>
      <c r="F12" s="272">
        <v>1329</v>
      </c>
      <c r="G12" s="272"/>
      <c r="H12" s="272"/>
      <c r="I12" s="272"/>
      <c r="J12" s="272">
        <v>470</v>
      </c>
      <c r="K12" s="272">
        <v>32</v>
      </c>
      <c r="L12" s="270" t="s">
        <v>184</v>
      </c>
      <c r="M12" s="273">
        <v>0</v>
      </c>
      <c r="N12" s="272">
        <v>7858</v>
      </c>
      <c r="O12" s="272">
        <v>13336</v>
      </c>
      <c r="P12" s="272">
        <v>160</v>
      </c>
      <c r="Q12" s="272">
        <v>79</v>
      </c>
      <c r="R12" s="272">
        <v>26043</v>
      </c>
      <c r="S12" s="272"/>
      <c r="T12" s="272"/>
      <c r="U12" s="272">
        <v>311</v>
      </c>
      <c r="V12" s="272">
        <v>1641</v>
      </c>
      <c r="W12" s="272"/>
      <c r="X12" s="272"/>
      <c r="Y12" s="272"/>
      <c r="Z12" s="272">
        <v>443</v>
      </c>
      <c r="AA12" s="272">
        <v>22</v>
      </c>
      <c r="AB12" s="273">
        <v>0</v>
      </c>
      <c r="AC12" s="272">
        <v>10193</v>
      </c>
      <c r="AD12" s="272">
        <v>13341</v>
      </c>
      <c r="AE12" s="272">
        <v>14</v>
      </c>
      <c r="AF12" s="270" t="s">
        <v>184</v>
      </c>
      <c r="AG12" s="272">
        <v>78</v>
      </c>
      <c r="AH12" s="272">
        <v>11350</v>
      </c>
      <c r="AI12" s="272">
        <v>11350</v>
      </c>
      <c r="AJ12" s="43">
        <f t="shared" si="3"/>
        <v>4784</v>
      </c>
      <c r="AK12" s="43">
        <v>2499</v>
      </c>
      <c r="AL12" s="43">
        <v>2285</v>
      </c>
      <c r="AM12" s="43" t="e">
        <f>SUM(#REF!)</f>
        <v>#REF!</v>
      </c>
      <c r="AN12" s="43">
        <v>2150</v>
      </c>
      <c r="AO12" s="43">
        <v>955</v>
      </c>
      <c r="AQ12" s="274" t="e">
        <f t="shared" si="4"/>
        <v>#REF!</v>
      </c>
      <c r="AR12" s="274"/>
      <c r="AS12" s="274"/>
      <c r="AT12" s="274"/>
      <c r="AU12" s="43">
        <v>2662</v>
      </c>
      <c r="AV12" s="274">
        <f t="shared" si="5"/>
        <v>7.474515188400181</v>
      </c>
      <c r="AW12" s="43">
        <v>1121</v>
      </c>
      <c r="AX12" s="274">
        <f t="shared" si="6"/>
        <v>3.1476076356861769</v>
      </c>
      <c r="AZ12" s="43">
        <v>88</v>
      </c>
      <c r="BA12" s="43">
        <v>355686</v>
      </c>
      <c r="BB12" s="48">
        <f t="shared" si="7"/>
        <v>66.144686060534582</v>
      </c>
      <c r="BC12" s="43">
        <f t="shared" si="8"/>
        <v>356143.5</v>
      </c>
      <c r="BD12" s="48">
        <f t="shared" si="9"/>
        <v>73.125018426561198</v>
      </c>
      <c r="BE12" s="43">
        <f t="shared" si="10"/>
        <v>2662</v>
      </c>
      <c r="BF12" s="43">
        <f t="shared" si="11"/>
        <v>1121</v>
      </c>
      <c r="BG12" s="49">
        <f t="shared" si="0"/>
        <v>0.42111194590533435</v>
      </c>
      <c r="BH12" s="43">
        <v>88</v>
      </c>
      <c r="BI12" s="43">
        <v>355686</v>
      </c>
      <c r="BJ12" s="48" t="e">
        <f>#REF!-AQ12</f>
        <v>#REF!</v>
      </c>
      <c r="BK12" s="48">
        <f t="shared" si="12"/>
        <v>-6.9803323660266159</v>
      </c>
      <c r="BL12" s="48" t="e">
        <f t="shared" si="1"/>
        <v>#REF!</v>
      </c>
      <c r="BM12" s="49"/>
      <c r="BO12" s="49"/>
    </row>
    <row r="13" spans="1:78" s="43" customFormat="1" ht="19.5" hidden="1" customHeight="1">
      <c r="A13" s="270" t="s">
        <v>185</v>
      </c>
      <c r="B13" s="271">
        <f t="shared" si="2"/>
        <v>22525</v>
      </c>
      <c r="C13" s="272"/>
      <c r="D13" s="272"/>
      <c r="E13" s="272">
        <v>281</v>
      </c>
      <c r="F13" s="272">
        <v>1104</v>
      </c>
      <c r="G13" s="276" t="s">
        <v>2</v>
      </c>
      <c r="H13" s="276" t="s">
        <v>2</v>
      </c>
      <c r="I13" s="276" t="s">
        <v>2</v>
      </c>
      <c r="J13" s="272">
        <v>387</v>
      </c>
      <c r="K13" s="272">
        <v>30</v>
      </c>
      <c r="L13" s="270" t="s">
        <v>185</v>
      </c>
      <c r="M13" s="273">
        <v>2</v>
      </c>
      <c r="N13" s="272">
        <v>7367</v>
      </c>
      <c r="O13" s="272">
        <v>13140</v>
      </c>
      <c r="P13" s="272">
        <v>194</v>
      </c>
      <c r="Q13" s="272">
        <v>20</v>
      </c>
      <c r="R13" s="272">
        <v>26224</v>
      </c>
      <c r="S13" s="272"/>
      <c r="T13" s="272"/>
      <c r="U13" s="272">
        <v>304</v>
      </c>
      <c r="V13" s="272">
        <v>1767</v>
      </c>
      <c r="W13" s="276" t="s">
        <v>2</v>
      </c>
      <c r="X13" s="276" t="s">
        <v>2</v>
      </c>
      <c r="Y13" s="276" t="s">
        <v>2</v>
      </c>
      <c r="Z13" s="272">
        <v>493</v>
      </c>
      <c r="AA13" s="272">
        <v>35</v>
      </c>
      <c r="AB13" s="273">
        <v>0</v>
      </c>
      <c r="AC13" s="272">
        <v>10450</v>
      </c>
      <c r="AD13" s="272">
        <v>13145</v>
      </c>
      <c r="AE13" s="272">
        <v>6</v>
      </c>
      <c r="AF13" s="270" t="s">
        <v>185</v>
      </c>
      <c r="AG13" s="272">
        <v>24</v>
      </c>
      <c r="AH13" s="272">
        <v>10452</v>
      </c>
      <c r="AI13" s="272">
        <v>10455</v>
      </c>
      <c r="AJ13" s="43">
        <f t="shared" si="3"/>
        <v>4727</v>
      </c>
      <c r="AK13" s="43">
        <v>2452</v>
      </c>
      <c r="AL13" s="43">
        <v>2275</v>
      </c>
      <c r="AM13" s="43" t="e">
        <f>SUM(#REF!)</f>
        <v>#REF!</v>
      </c>
      <c r="AN13" s="43">
        <v>2031</v>
      </c>
      <c r="AO13" s="43">
        <v>974</v>
      </c>
      <c r="AQ13" s="274" t="e">
        <f t="shared" si="4"/>
        <v>#REF!</v>
      </c>
      <c r="AR13" s="274"/>
      <c r="AS13" s="274"/>
      <c r="AT13" s="274"/>
      <c r="AU13" s="43">
        <v>2833</v>
      </c>
      <c r="AV13" s="274">
        <f t="shared" si="5"/>
        <v>7.9879771498175698</v>
      </c>
      <c r="AW13" s="43">
        <v>1106</v>
      </c>
      <c r="AX13" s="274">
        <f t="shared" si="6"/>
        <v>3.1184972565119073</v>
      </c>
      <c r="AZ13" s="43">
        <v>89</v>
      </c>
      <c r="BA13" s="43">
        <v>353630</v>
      </c>
      <c r="BB13" s="48">
        <f t="shared" si="7"/>
        <v>63.511890328147125</v>
      </c>
      <c r="BC13" s="43">
        <f t="shared" si="8"/>
        <v>354658</v>
      </c>
      <c r="BD13" s="48">
        <f t="shared" si="9"/>
        <v>73.941656469049065</v>
      </c>
      <c r="BE13" s="43">
        <f t="shared" si="10"/>
        <v>2833</v>
      </c>
      <c r="BF13" s="43">
        <f t="shared" si="11"/>
        <v>1106</v>
      </c>
      <c r="BG13" s="49">
        <f t="shared" si="0"/>
        <v>0.39039887045534771</v>
      </c>
      <c r="BH13" s="43">
        <v>89</v>
      </c>
      <c r="BI13" s="43">
        <v>353630</v>
      </c>
      <c r="BJ13" s="48" t="e">
        <f>#REF!-AQ13</f>
        <v>#REF!</v>
      </c>
      <c r="BK13" s="48">
        <f t="shared" si="12"/>
        <v>-10.42976614090194</v>
      </c>
      <c r="BL13" s="48" t="e">
        <f t="shared" si="1"/>
        <v>#REF!</v>
      </c>
      <c r="BM13" s="49"/>
      <c r="BO13" s="49"/>
    </row>
    <row r="14" spans="1:78" s="43" customFormat="1" ht="19.5" hidden="1" customHeight="1">
      <c r="A14" s="270" t="s">
        <v>186</v>
      </c>
      <c r="B14" s="271">
        <f t="shared" si="2"/>
        <v>22384</v>
      </c>
      <c r="C14" s="272"/>
      <c r="D14" s="272"/>
      <c r="E14" s="272">
        <v>208</v>
      </c>
      <c r="F14" s="272">
        <v>1143</v>
      </c>
      <c r="G14" s="276" t="s">
        <v>2</v>
      </c>
      <c r="H14" s="276" t="s">
        <v>2</v>
      </c>
      <c r="I14" s="276" t="s">
        <v>2</v>
      </c>
      <c r="J14" s="272">
        <v>432</v>
      </c>
      <c r="K14" s="272">
        <v>0</v>
      </c>
      <c r="L14" s="270" t="s">
        <v>186</v>
      </c>
      <c r="M14" s="273">
        <v>30</v>
      </c>
      <c r="N14" s="272">
        <v>7682</v>
      </c>
      <c r="O14" s="272">
        <v>12682</v>
      </c>
      <c r="P14" s="272">
        <v>196</v>
      </c>
      <c r="Q14" s="272">
        <v>11</v>
      </c>
      <c r="R14" s="272">
        <v>23864</v>
      </c>
      <c r="S14" s="272"/>
      <c r="T14" s="272"/>
      <c r="U14" s="272">
        <v>366</v>
      </c>
      <c r="V14" s="272">
        <v>1308</v>
      </c>
      <c r="W14" s="276" t="s">
        <v>2</v>
      </c>
      <c r="X14" s="276" t="s">
        <v>2</v>
      </c>
      <c r="Y14" s="276" t="s">
        <v>2</v>
      </c>
      <c r="Z14" s="272">
        <v>450</v>
      </c>
      <c r="AA14" s="272">
        <v>0</v>
      </c>
      <c r="AB14" s="273">
        <v>88</v>
      </c>
      <c r="AC14" s="272">
        <v>8954</v>
      </c>
      <c r="AD14" s="272">
        <v>12677</v>
      </c>
      <c r="AE14" s="272">
        <v>5</v>
      </c>
      <c r="AF14" s="270" t="s">
        <v>186</v>
      </c>
      <c r="AG14" s="272">
        <v>16</v>
      </c>
      <c r="AH14" s="272">
        <v>10332</v>
      </c>
      <c r="AI14" s="272">
        <v>10332</v>
      </c>
      <c r="AJ14" s="43">
        <f t="shared" si="3"/>
        <v>4188</v>
      </c>
      <c r="AK14" s="43">
        <v>2151</v>
      </c>
      <c r="AL14" s="43">
        <v>2037</v>
      </c>
      <c r="AM14" s="43" t="e">
        <f>SUM(#REF!)</f>
        <v>#REF!</v>
      </c>
      <c r="AN14" s="43">
        <v>2134</v>
      </c>
      <c r="AO14" s="43">
        <v>1065</v>
      </c>
      <c r="AQ14" s="274">
        <v>9.0714072023967347</v>
      </c>
      <c r="AR14" s="274"/>
      <c r="AS14" s="274"/>
      <c r="AT14" s="274"/>
      <c r="AU14" s="43">
        <v>2714</v>
      </c>
      <c r="AV14" s="274">
        <v>7.6960922623647194</v>
      </c>
      <c r="AW14" s="43">
        <v>1075</v>
      </c>
      <c r="AX14" s="274">
        <v>3.0483784753286929</v>
      </c>
      <c r="AZ14" s="43">
        <v>90</v>
      </c>
      <c r="BA14" s="43">
        <v>353139</v>
      </c>
      <c r="BB14" s="48">
        <f t="shared" si="7"/>
        <v>63.341770790739268</v>
      </c>
      <c r="BC14" s="43">
        <f t="shared" si="8"/>
        <v>353384.5</v>
      </c>
      <c r="BD14" s="48">
        <f t="shared" si="9"/>
        <v>67.529843555673779</v>
      </c>
      <c r="BE14" s="43">
        <f t="shared" si="10"/>
        <v>2714</v>
      </c>
      <c r="BF14" s="43">
        <f t="shared" si="11"/>
        <v>1075</v>
      </c>
      <c r="BG14" s="49">
        <f t="shared" si="0"/>
        <v>0.39609432571849668</v>
      </c>
      <c r="BH14" s="43">
        <v>90</v>
      </c>
      <c r="BI14" s="43">
        <v>353139</v>
      </c>
      <c r="BJ14" s="48" t="e">
        <f>#REF!-AQ14</f>
        <v>#REF!</v>
      </c>
      <c r="BK14" s="48">
        <f t="shared" si="12"/>
        <v>-4.1880727649345104</v>
      </c>
      <c r="BL14" s="48" t="e">
        <f t="shared" si="1"/>
        <v>#REF!</v>
      </c>
      <c r="BM14" s="49"/>
      <c r="BO14" s="49"/>
    </row>
    <row r="15" spans="1:78" s="43" customFormat="1" ht="19.5" hidden="1" customHeight="1">
      <c r="A15" s="270" t="s">
        <v>187</v>
      </c>
      <c r="B15" s="271">
        <f t="shared" si="2"/>
        <v>25267</v>
      </c>
      <c r="C15" s="272"/>
      <c r="D15" s="272"/>
      <c r="E15" s="272">
        <v>250</v>
      </c>
      <c r="F15" s="272">
        <v>1121</v>
      </c>
      <c r="G15" s="276" t="s">
        <v>2</v>
      </c>
      <c r="H15" s="276" t="s">
        <v>2</v>
      </c>
      <c r="I15" s="276" t="s">
        <v>2</v>
      </c>
      <c r="J15" s="272">
        <v>425</v>
      </c>
      <c r="K15" s="272">
        <v>57</v>
      </c>
      <c r="L15" s="270" t="s">
        <v>187</v>
      </c>
      <c r="M15" s="273">
        <v>0</v>
      </c>
      <c r="N15" s="272">
        <v>8011</v>
      </c>
      <c r="O15" s="272">
        <v>15254</v>
      </c>
      <c r="P15" s="272">
        <v>137</v>
      </c>
      <c r="Q15" s="272">
        <v>12</v>
      </c>
      <c r="R15" s="272">
        <v>27098</v>
      </c>
      <c r="S15" s="272"/>
      <c r="T15" s="272"/>
      <c r="U15" s="272">
        <v>402</v>
      </c>
      <c r="V15" s="272">
        <v>1640</v>
      </c>
      <c r="W15" s="276" t="s">
        <v>2</v>
      </c>
      <c r="X15" s="276" t="s">
        <v>2</v>
      </c>
      <c r="Y15" s="276" t="s">
        <v>2</v>
      </c>
      <c r="Z15" s="272">
        <v>532</v>
      </c>
      <c r="AA15" s="272">
        <v>69</v>
      </c>
      <c r="AB15" s="273">
        <v>0</v>
      </c>
      <c r="AC15" s="272">
        <v>9193</v>
      </c>
      <c r="AD15" s="272">
        <v>15251</v>
      </c>
      <c r="AE15" s="272">
        <v>2</v>
      </c>
      <c r="AF15" s="270" t="s">
        <v>187</v>
      </c>
      <c r="AG15" s="272">
        <v>9</v>
      </c>
      <c r="AH15" s="272">
        <v>13128</v>
      </c>
      <c r="AI15" s="272">
        <v>13128</v>
      </c>
      <c r="AJ15" s="43">
        <v>3982</v>
      </c>
      <c r="AK15" s="43">
        <v>2075</v>
      </c>
      <c r="AL15" s="43">
        <v>1907</v>
      </c>
      <c r="AM15" s="43">
        <v>3074</v>
      </c>
      <c r="AN15" s="43">
        <v>2069</v>
      </c>
      <c r="AO15" s="43">
        <v>1005</v>
      </c>
      <c r="AQ15" s="274">
        <v>8.7169445889864203</v>
      </c>
      <c r="AR15" s="274"/>
      <c r="AS15" s="274"/>
      <c r="AT15" s="274"/>
      <c r="AU15" s="43">
        <v>3332</v>
      </c>
      <c r="AV15" s="274">
        <v>9.4485554230653079</v>
      </c>
      <c r="AW15" s="43">
        <v>1180</v>
      </c>
      <c r="AX15" s="274">
        <v>3.3461270705933561</v>
      </c>
      <c r="AZ15" s="43">
        <v>91</v>
      </c>
      <c r="BA15" s="43">
        <v>352154</v>
      </c>
      <c r="BB15" s="48">
        <f t="shared" si="7"/>
        <v>71.649654824307063</v>
      </c>
      <c r="BC15" s="43">
        <f t="shared" si="8"/>
        <v>352646.5</v>
      </c>
      <c r="BD15" s="48">
        <f t="shared" si="9"/>
        <v>76.841823185541315</v>
      </c>
      <c r="BE15" s="43">
        <f t="shared" si="10"/>
        <v>3332</v>
      </c>
      <c r="BF15" s="43">
        <f t="shared" si="11"/>
        <v>1180</v>
      </c>
      <c r="BG15" s="49">
        <f t="shared" si="0"/>
        <v>0.35414165666266506</v>
      </c>
      <c r="BH15" s="43">
        <v>91</v>
      </c>
      <c r="BI15" s="43">
        <v>352154</v>
      </c>
      <c r="BJ15" s="48" t="e">
        <f>#REF!-AQ15</f>
        <v>#REF!</v>
      </c>
      <c r="BK15" s="48">
        <f t="shared" si="12"/>
        <v>-5.192168361234252</v>
      </c>
      <c r="BL15" s="48" t="e">
        <f t="shared" si="1"/>
        <v>#REF!</v>
      </c>
      <c r="BM15" s="49"/>
      <c r="BO15" s="49"/>
    </row>
    <row r="16" spans="1:78" s="43" customFormat="1" ht="19.5" hidden="1" customHeight="1">
      <c r="A16" s="270" t="s">
        <v>188</v>
      </c>
      <c r="B16" s="271">
        <f t="shared" si="2"/>
        <v>22776</v>
      </c>
      <c r="C16" s="272">
        <v>10717</v>
      </c>
      <c r="D16" s="272">
        <v>12059</v>
      </c>
      <c r="E16" s="272">
        <v>226</v>
      </c>
      <c r="F16" s="272">
        <v>1203</v>
      </c>
      <c r="G16" s="276" t="s">
        <v>2</v>
      </c>
      <c r="H16" s="276" t="s">
        <v>2</v>
      </c>
      <c r="I16" s="276" t="s">
        <v>2</v>
      </c>
      <c r="J16" s="272">
        <v>468</v>
      </c>
      <c r="K16" s="272">
        <v>26</v>
      </c>
      <c r="L16" s="270" t="s">
        <v>188</v>
      </c>
      <c r="M16" s="273">
        <v>1</v>
      </c>
      <c r="N16" s="272">
        <v>7081</v>
      </c>
      <c r="O16" s="272">
        <v>13630</v>
      </c>
      <c r="P16" s="272">
        <v>138</v>
      </c>
      <c r="Q16" s="272">
        <v>3</v>
      </c>
      <c r="R16" s="272">
        <v>24233</v>
      </c>
      <c r="S16" s="272">
        <v>11409</v>
      </c>
      <c r="T16" s="272">
        <v>12824</v>
      </c>
      <c r="U16" s="272">
        <v>383</v>
      </c>
      <c r="V16" s="272">
        <v>1338</v>
      </c>
      <c r="W16" s="276" t="s">
        <v>2</v>
      </c>
      <c r="X16" s="276" t="s">
        <v>2</v>
      </c>
      <c r="Y16" s="276" t="s">
        <v>2</v>
      </c>
      <c r="Z16" s="272">
        <v>383</v>
      </c>
      <c r="AA16" s="272">
        <v>75</v>
      </c>
      <c r="AB16" s="273">
        <v>0</v>
      </c>
      <c r="AC16" s="272">
        <v>8417</v>
      </c>
      <c r="AD16" s="272">
        <v>13628</v>
      </c>
      <c r="AE16" s="272">
        <v>2</v>
      </c>
      <c r="AF16" s="270" t="s">
        <v>188</v>
      </c>
      <c r="AG16" s="272">
        <v>7</v>
      </c>
      <c r="AH16" s="272">
        <v>11477</v>
      </c>
      <c r="AI16" s="272">
        <v>11477</v>
      </c>
      <c r="AJ16" s="43">
        <v>3550</v>
      </c>
      <c r="AK16" s="43">
        <v>1888</v>
      </c>
      <c r="AL16" s="43">
        <v>1662</v>
      </c>
      <c r="AM16" s="43">
        <v>3103</v>
      </c>
      <c r="AN16" s="43">
        <v>2068</v>
      </c>
      <c r="AO16" s="43">
        <v>1035</v>
      </c>
      <c r="AP16" s="274">
        <v>10.08114612692305</v>
      </c>
      <c r="AQ16" s="274">
        <v>8.8117736427724562</v>
      </c>
      <c r="AR16" s="48">
        <v>1.269372484150594</v>
      </c>
      <c r="AS16" s="274">
        <v>64.768946395563773</v>
      </c>
      <c r="AT16" s="274">
        <v>68.91227072373097</v>
      </c>
      <c r="AU16" s="43">
        <v>4038</v>
      </c>
      <c r="AV16" s="274">
        <v>11.466948749440922</v>
      </c>
      <c r="AW16" s="43">
        <v>1451</v>
      </c>
      <c r="AX16" s="274">
        <v>4.1204909944127737</v>
      </c>
      <c r="AZ16" s="43">
        <v>92</v>
      </c>
      <c r="BA16" s="43">
        <v>351146</v>
      </c>
      <c r="BB16" s="48">
        <f t="shared" si="7"/>
        <v>64.768946395563773</v>
      </c>
      <c r="BC16" s="43">
        <f t="shared" si="8"/>
        <v>351650</v>
      </c>
      <c r="BD16" s="48">
        <f t="shared" si="9"/>
        <v>68.91227072373097</v>
      </c>
      <c r="BE16" s="43">
        <f t="shared" si="10"/>
        <v>4038</v>
      </c>
      <c r="BF16" s="43">
        <f t="shared" si="11"/>
        <v>1451</v>
      </c>
      <c r="BG16" s="49">
        <f t="shared" si="0"/>
        <v>0.35933630510153541</v>
      </c>
      <c r="BH16" s="43">
        <v>92</v>
      </c>
      <c r="BI16" s="43">
        <v>351146</v>
      </c>
      <c r="BJ16" s="48">
        <f>AP16-AQ16</f>
        <v>1.269372484150594</v>
      </c>
      <c r="BK16" s="48">
        <f t="shared" si="12"/>
        <v>-4.1433243281671963</v>
      </c>
      <c r="BL16" s="48">
        <f t="shared" si="1"/>
        <v>-2.8739518440166023</v>
      </c>
      <c r="BM16" s="49"/>
      <c r="BO16" s="49"/>
    </row>
    <row r="17" spans="1:67" s="43" customFormat="1" ht="19.5" hidden="1" customHeight="1">
      <c r="A17" s="270" t="s">
        <v>189</v>
      </c>
      <c r="B17" s="271">
        <f t="shared" si="2"/>
        <v>22605</v>
      </c>
      <c r="C17" s="272">
        <v>10576</v>
      </c>
      <c r="D17" s="272">
        <v>12029</v>
      </c>
      <c r="E17" s="272">
        <v>264</v>
      </c>
      <c r="F17" s="272">
        <v>1104</v>
      </c>
      <c r="G17" s="276" t="s">
        <v>2</v>
      </c>
      <c r="H17" s="276" t="s">
        <v>2</v>
      </c>
      <c r="I17" s="276" t="s">
        <v>2</v>
      </c>
      <c r="J17" s="272">
        <v>400</v>
      </c>
      <c r="K17" s="272">
        <v>52</v>
      </c>
      <c r="L17" s="270" t="s">
        <v>189</v>
      </c>
      <c r="M17" s="273">
        <v>0</v>
      </c>
      <c r="N17" s="272">
        <v>6781</v>
      </c>
      <c r="O17" s="272">
        <v>13828</v>
      </c>
      <c r="P17" s="272">
        <v>157</v>
      </c>
      <c r="Q17" s="272">
        <v>19</v>
      </c>
      <c r="R17" s="272">
        <v>24904</v>
      </c>
      <c r="S17" s="272">
        <v>11818</v>
      </c>
      <c r="T17" s="272">
        <v>13086</v>
      </c>
      <c r="U17" s="272">
        <v>488</v>
      </c>
      <c r="V17" s="272">
        <v>1255</v>
      </c>
      <c r="W17" s="276" t="s">
        <v>2</v>
      </c>
      <c r="X17" s="276" t="s">
        <v>2</v>
      </c>
      <c r="Y17" s="276" t="s">
        <v>2</v>
      </c>
      <c r="Z17" s="272">
        <v>404</v>
      </c>
      <c r="AA17" s="272">
        <v>102</v>
      </c>
      <c r="AB17" s="273">
        <v>0</v>
      </c>
      <c r="AC17" s="272">
        <v>8808</v>
      </c>
      <c r="AD17" s="272">
        <v>13827</v>
      </c>
      <c r="AE17" s="272">
        <v>0</v>
      </c>
      <c r="AF17" s="270" t="s">
        <v>189</v>
      </c>
      <c r="AG17" s="272">
        <v>20</v>
      </c>
      <c r="AH17" s="272">
        <v>12444</v>
      </c>
      <c r="AI17" s="272">
        <v>12444</v>
      </c>
      <c r="AJ17" s="43">
        <v>3415</v>
      </c>
      <c r="AK17" s="43">
        <v>1792</v>
      </c>
      <c r="AL17" s="43">
        <v>1623</v>
      </c>
      <c r="AM17" s="43">
        <v>3113</v>
      </c>
      <c r="AN17" s="43">
        <v>2084</v>
      </c>
      <c r="AO17" s="43">
        <v>1029</v>
      </c>
      <c r="AP17" s="274">
        <v>9.7253548401795271</v>
      </c>
      <c r="AQ17" s="274">
        <v>8.8653088191738991</v>
      </c>
      <c r="AR17" s="48">
        <v>0.86004602100562799</v>
      </c>
      <c r="AS17" s="274">
        <v>64.55850748613085</v>
      </c>
      <c r="AT17" s="274">
        <v>71.124311897129061</v>
      </c>
      <c r="AU17" s="43">
        <v>2133</v>
      </c>
      <c r="AV17" s="274">
        <v>6.0744310026655732</v>
      </c>
      <c r="AW17" s="43">
        <v>1426</v>
      </c>
      <c r="AX17" s="274">
        <v>4.0610120064702802</v>
      </c>
      <c r="AZ17" s="43">
        <v>93</v>
      </c>
      <c r="BA17" s="43">
        <v>349149</v>
      </c>
      <c r="BB17" s="48">
        <f t="shared" si="7"/>
        <v>64.55850748613085</v>
      </c>
      <c r="BC17" s="43">
        <f t="shared" si="8"/>
        <v>350147.5</v>
      </c>
      <c r="BD17" s="48">
        <f t="shared" si="9"/>
        <v>71.124311897129061</v>
      </c>
      <c r="BE17" s="43">
        <f t="shared" si="10"/>
        <v>2133</v>
      </c>
      <c r="BF17" s="43">
        <f t="shared" si="11"/>
        <v>1426</v>
      </c>
      <c r="BG17" s="49">
        <f t="shared" si="0"/>
        <v>0.66854195968120023</v>
      </c>
      <c r="BH17" s="43">
        <v>93</v>
      </c>
      <c r="BI17" s="43">
        <v>349149</v>
      </c>
      <c r="BJ17" s="48">
        <f>AP17-AQ17</f>
        <v>0.86004602100562799</v>
      </c>
      <c r="BK17" s="48">
        <f t="shared" si="12"/>
        <v>-6.5658044109982114</v>
      </c>
      <c r="BL17" s="48">
        <f t="shared" si="1"/>
        <v>-5.7057583899925834</v>
      </c>
      <c r="BM17" s="49"/>
      <c r="BO17" s="49"/>
    </row>
    <row r="18" spans="1:67" s="43" customFormat="1" ht="19.5" hidden="1" customHeight="1">
      <c r="A18" s="270" t="s">
        <v>190</v>
      </c>
      <c r="B18" s="277">
        <v>23406</v>
      </c>
      <c r="C18" s="129">
        <v>10741</v>
      </c>
      <c r="D18" s="129">
        <v>12665</v>
      </c>
      <c r="E18" s="129">
        <v>278</v>
      </c>
      <c r="F18" s="129">
        <v>1138</v>
      </c>
      <c r="G18" s="278" t="s">
        <v>2</v>
      </c>
      <c r="H18" s="278" t="s">
        <v>2</v>
      </c>
      <c r="I18" s="278" t="s">
        <v>2</v>
      </c>
      <c r="J18" s="129">
        <v>350</v>
      </c>
      <c r="K18" s="129">
        <v>38</v>
      </c>
      <c r="L18" s="270" t="s">
        <v>190</v>
      </c>
      <c r="M18" s="129">
        <v>882</v>
      </c>
      <c r="N18" s="129">
        <v>7917</v>
      </c>
      <c r="O18" s="129">
        <v>12600</v>
      </c>
      <c r="P18" s="129">
        <v>201</v>
      </c>
      <c r="Q18" s="129">
        <v>2</v>
      </c>
      <c r="R18" s="129">
        <v>25120</v>
      </c>
      <c r="S18" s="129">
        <v>11726</v>
      </c>
      <c r="T18" s="129">
        <v>13394</v>
      </c>
      <c r="U18" s="129">
        <v>317</v>
      </c>
      <c r="V18" s="129">
        <v>1298</v>
      </c>
      <c r="W18" s="278" t="s">
        <v>2</v>
      </c>
      <c r="X18" s="278" t="s">
        <v>2</v>
      </c>
      <c r="Y18" s="278" t="s">
        <v>2</v>
      </c>
      <c r="Z18" s="129">
        <v>390</v>
      </c>
      <c r="AA18" s="129">
        <v>102</v>
      </c>
      <c r="AB18" s="129">
        <v>13</v>
      </c>
      <c r="AC18" s="129">
        <v>8852</v>
      </c>
      <c r="AD18" s="129">
        <v>14140</v>
      </c>
      <c r="AE18" s="129">
        <v>0</v>
      </c>
      <c r="AF18" s="270" t="s">
        <v>190</v>
      </c>
      <c r="AG18" s="129">
        <v>8</v>
      </c>
      <c r="AH18" s="129">
        <v>11976</v>
      </c>
      <c r="AI18" s="129">
        <v>11976</v>
      </c>
      <c r="AJ18" s="279">
        <v>3112</v>
      </c>
      <c r="AK18" s="279">
        <v>1591</v>
      </c>
      <c r="AL18" s="279">
        <v>1521</v>
      </c>
      <c r="AM18" s="279">
        <v>3251</v>
      </c>
      <c r="AN18" s="279">
        <v>2197</v>
      </c>
      <c r="AO18" s="279">
        <v>1054</v>
      </c>
      <c r="AP18" s="280">
        <v>8.9367891598355662</v>
      </c>
      <c r="AQ18" s="280">
        <v>9.3359580843912031</v>
      </c>
      <c r="AR18" s="281">
        <v>-0.39916892455563691</v>
      </c>
      <c r="AS18" s="280">
        <v>67.215452144958618</v>
      </c>
      <c r="AT18" s="280">
        <v>72.137578308184246</v>
      </c>
      <c r="AU18" s="280">
        <v>2026</v>
      </c>
      <c r="AV18" s="280">
        <v>5.8181024543145421</v>
      </c>
      <c r="AW18" s="280">
        <v>1274</v>
      </c>
      <c r="AX18" s="280">
        <v>3.658569855279727</v>
      </c>
      <c r="AZ18" s="43">
        <v>94</v>
      </c>
      <c r="BA18" s="43">
        <v>347298</v>
      </c>
      <c r="BB18" s="48">
        <v>67.215452144958618</v>
      </c>
      <c r="BC18" s="43">
        <f t="shared" si="8"/>
        <v>348223.5</v>
      </c>
      <c r="BD18" s="48">
        <v>72.137578308184246</v>
      </c>
      <c r="BE18" s="43">
        <v>2026</v>
      </c>
      <c r="BF18" s="43">
        <v>1274</v>
      </c>
      <c r="BG18" s="49">
        <v>0.62882527147087863</v>
      </c>
      <c r="BH18" s="43">
        <v>94</v>
      </c>
      <c r="BI18" s="43">
        <v>347298</v>
      </c>
      <c r="BJ18" s="48">
        <v>-0.39916892455563691</v>
      </c>
      <c r="BK18" s="48">
        <v>-4.9221261632256272</v>
      </c>
      <c r="BL18" s="48">
        <v>-5.3212950877812641</v>
      </c>
      <c r="BM18" s="49"/>
      <c r="BO18" s="49"/>
    </row>
    <row r="19" spans="1:67" s="43" customFormat="1" ht="19.5" hidden="1" customHeight="1">
      <c r="A19" s="270" t="s">
        <v>191</v>
      </c>
      <c r="B19" s="277">
        <v>23847</v>
      </c>
      <c r="C19" s="129">
        <v>10877</v>
      </c>
      <c r="D19" s="129">
        <v>12970</v>
      </c>
      <c r="E19" s="129">
        <v>451</v>
      </c>
      <c r="F19" s="129">
        <v>1156</v>
      </c>
      <c r="G19" s="278" t="s">
        <v>2</v>
      </c>
      <c r="H19" s="278" t="s">
        <v>2</v>
      </c>
      <c r="I19" s="278" t="s">
        <v>2</v>
      </c>
      <c r="J19" s="129">
        <v>413</v>
      </c>
      <c r="K19" s="129">
        <v>64</v>
      </c>
      <c r="L19" s="270" t="s">
        <v>191</v>
      </c>
      <c r="M19" s="129">
        <v>2</v>
      </c>
      <c r="N19" s="129">
        <v>7513</v>
      </c>
      <c r="O19" s="129">
        <v>14013</v>
      </c>
      <c r="P19" s="129">
        <v>234</v>
      </c>
      <c r="Q19" s="129">
        <v>1</v>
      </c>
      <c r="R19" s="129">
        <v>25839</v>
      </c>
      <c r="S19" s="129">
        <v>11938</v>
      </c>
      <c r="T19" s="129">
        <v>13901</v>
      </c>
      <c r="U19" s="129">
        <v>373</v>
      </c>
      <c r="V19" s="129">
        <v>1370</v>
      </c>
      <c r="W19" s="278" t="s">
        <v>2</v>
      </c>
      <c r="X19" s="278" t="s">
        <v>2</v>
      </c>
      <c r="Y19" s="278" t="s">
        <v>2</v>
      </c>
      <c r="Z19" s="129">
        <v>490</v>
      </c>
      <c r="AA19" s="129">
        <v>127</v>
      </c>
      <c r="AB19" s="129" t="s">
        <v>4</v>
      </c>
      <c r="AC19" s="129">
        <v>9465</v>
      </c>
      <c r="AD19" s="129">
        <v>14012</v>
      </c>
      <c r="AE19" s="129">
        <v>0</v>
      </c>
      <c r="AF19" s="270" t="s">
        <v>191</v>
      </c>
      <c r="AG19" s="129">
        <v>2</v>
      </c>
      <c r="AH19" s="129">
        <v>12983</v>
      </c>
      <c r="AI19" s="129">
        <v>12983</v>
      </c>
      <c r="AJ19" s="279">
        <v>3062</v>
      </c>
      <c r="AK19" s="279">
        <v>1626</v>
      </c>
      <c r="AL19" s="279">
        <v>1436</v>
      </c>
      <c r="AM19" s="279">
        <v>3065</v>
      </c>
      <c r="AN19" s="279">
        <v>2080</v>
      </c>
      <c r="AO19" s="279">
        <v>985</v>
      </c>
      <c r="AP19" s="280">
        <v>8.8420317036793179</v>
      </c>
      <c r="AQ19" s="280">
        <v>8.8506947001231584</v>
      </c>
      <c r="AR19" s="281">
        <v>-8.6629964438404983E-3</v>
      </c>
      <c r="AS19" s="280">
        <v>68.481880171786216</v>
      </c>
      <c r="AT19" s="280">
        <v>74.20234418412312</v>
      </c>
      <c r="AU19" s="280">
        <v>2039</v>
      </c>
      <c r="AV19" s="280">
        <v>5.8879499163298927</v>
      </c>
      <c r="AW19" s="280">
        <v>1215</v>
      </c>
      <c r="AX19" s="280">
        <v>3.5085135597551838</v>
      </c>
      <c r="AZ19" s="43">
        <v>95</v>
      </c>
      <c r="BA19" s="43">
        <v>345303</v>
      </c>
      <c r="BB19" s="48">
        <v>68.481880171786216</v>
      </c>
      <c r="BC19" s="43">
        <f t="shared" si="8"/>
        <v>346300.5</v>
      </c>
      <c r="BD19" s="48">
        <v>74.20234418412312</v>
      </c>
      <c r="BE19" s="43">
        <v>2039</v>
      </c>
      <c r="BF19" s="43">
        <v>1215</v>
      </c>
      <c r="BG19" s="49">
        <v>0.59588033349681213</v>
      </c>
      <c r="BH19" s="43">
        <v>94</v>
      </c>
      <c r="BI19" s="43">
        <v>347298</v>
      </c>
      <c r="BJ19" s="48">
        <v>-8.6629964438404983E-3</v>
      </c>
      <c r="BK19" s="48">
        <v>-5.7204640123369046</v>
      </c>
      <c r="BL19" s="48">
        <v>-5.7291270087807451</v>
      </c>
      <c r="BM19" s="49"/>
      <c r="BO19" s="49"/>
    </row>
    <row r="20" spans="1:67" s="43" customFormat="1" ht="19.5" hidden="1" customHeight="1">
      <c r="A20" s="270" t="s">
        <v>192</v>
      </c>
      <c r="B20" s="277">
        <v>18622</v>
      </c>
      <c r="C20" s="129">
        <v>8566</v>
      </c>
      <c r="D20" s="129">
        <v>10056</v>
      </c>
      <c r="E20" s="129">
        <v>441</v>
      </c>
      <c r="F20" s="129">
        <v>1008</v>
      </c>
      <c r="G20" s="278" t="s">
        <v>2</v>
      </c>
      <c r="H20" s="278" t="s">
        <v>2</v>
      </c>
      <c r="I20" s="278" t="s">
        <v>2</v>
      </c>
      <c r="J20" s="129">
        <v>333</v>
      </c>
      <c r="K20" s="129">
        <v>38</v>
      </c>
      <c r="L20" s="270" t="s">
        <v>192</v>
      </c>
      <c r="M20" s="129" t="s">
        <v>4</v>
      </c>
      <c r="N20" s="129">
        <v>6342</v>
      </c>
      <c r="O20" s="129">
        <v>10199</v>
      </c>
      <c r="P20" s="129">
        <v>260</v>
      </c>
      <c r="Q20" s="129">
        <v>1</v>
      </c>
      <c r="R20" s="129">
        <v>20373</v>
      </c>
      <c r="S20" s="129">
        <v>9637</v>
      </c>
      <c r="T20" s="129">
        <v>10736</v>
      </c>
      <c r="U20" s="129">
        <v>869</v>
      </c>
      <c r="V20" s="129">
        <v>1078</v>
      </c>
      <c r="W20" s="278" t="s">
        <v>2</v>
      </c>
      <c r="X20" s="278" t="s">
        <v>2</v>
      </c>
      <c r="Y20" s="278" t="s">
        <v>2</v>
      </c>
      <c r="Z20" s="129">
        <v>356</v>
      </c>
      <c r="AA20" s="129">
        <v>114</v>
      </c>
      <c r="AB20" s="129" t="s">
        <v>4</v>
      </c>
      <c r="AC20" s="129">
        <v>7745</v>
      </c>
      <c r="AD20" s="129">
        <v>10198</v>
      </c>
      <c r="AE20" s="129">
        <v>0</v>
      </c>
      <c r="AF20" s="270" t="s">
        <v>192</v>
      </c>
      <c r="AG20" s="129">
        <v>13</v>
      </c>
      <c r="AH20" s="129">
        <v>9586</v>
      </c>
      <c r="AI20" s="129">
        <v>9586</v>
      </c>
      <c r="AJ20" s="279">
        <v>2967</v>
      </c>
      <c r="AK20" s="279">
        <v>1545</v>
      </c>
      <c r="AL20" s="279">
        <v>1422</v>
      </c>
      <c r="AM20" s="279">
        <v>3217</v>
      </c>
      <c r="AN20" s="279">
        <v>2140</v>
      </c>
      <c r="AO20" s="279">
        <v>1077</v>
      </c>
      <c r="AP20" s="280">
        <v>8.6174221796240218</v>
      </c>
      <c r="AQ20" s="280">
        <v>9.3435278570443145</v>
      </c>
      <c r="AR20" s="281">
        <v>-0.72610567742029275</v>
      </c>
      <c r="AS20" s="280">
        <v>53.477149014928628</v>
      </c>
      <c r="AT20" s="280">
        <v>58.505528776776984</v>
      </c>
      <c r="AU20" s="280">
        <v>1869</v>
      </c>
      <c r="AV20" s="280">
        <v>5.4283660443941004</v>
      </c>
      <c r="AW20" s="280">
        <v>1051</v>
      </c>
      <c r="AX20" s="280">
        <v>3.0525482678749065</v>
      </c>
      <c r="AZ20" s="43">
        <v>96</v>
      </c>
      <c r="BA20" s="43">
        <v>343302</v>
      </c>
      <c r="BB20" s="48">
        <v>53.477149014928628</v>
      </c>
      <c r="BC20" s="43">
        <f>SUM(BA20,BA19)/2</f>
        <v>344302.5</v>
      </c>
      <c r="BD20" s="48">
        <v>58.505528776776984</v>
      </c>
      <c r="BE20" s="43">
        <v>1869</v>
      </c>
      <c r="BF20" s="43">
        <v>1051</v>
      </c>
      <c r="BG20" s="49">
        <v>0.56233279828785443</v>
      </c>
      <c r="BH20" s="43">
        <v>94</v>
      </c>
      <c r="BI20" s="43">
        <v>347298</v>
      </c>
      <c r="BJ20" s="48">
        <v>-0.72610567742029275</v>
      </c>
      <c r="BK20" s="48">
        <v>-5.0283797618483561</v>
      </c>
      <c r="BL20" s="48">
        <v>-5.7544854392686489</v>
      </c>
      <c r="BM20" s="49"/>
      <c r="BO20" s="49"/>
    </row>
    <row r="21" spans="1:67" s="43" customFormat="1" ht="19.5" hidden="1" customHeight="1">
      <c r="A21" s="284"/>
      <c r="B21" s="277"/>
      <c r="C21" s="129"/>
      <c r="D21" s="129"/>
      <c r="E21" s="129"/>
      <c r="F21" s="129"/>
      <c r="G21" s="278"/>
      <c r="H21" s="278"/>
      <c r="I21" s="278"/>
      <c r="J21" s="129"/>
      <c r="K21" s="129"/>
      <c r="L21" s="270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278"/>
      <c r="X21" s="278"/>
      <c r="Y21" s="278"/>
      <c r="Z21" s="129"/>
      <c r="AA21" s="129"/>
      <c r="AB21" s="129"/>
      <c r="AC21" s="129"/>
      <c r="AD21" s="129"/>
      <c r="AE21" s="129"/>
      <c r="AF21" s="270"/>
      <c r="AG21" s="129"/>
      <c r="AH21" s="129"/>
      <c r="AI21" s="129"/>
      <c r="AJ21" s="279"/>
      <c r="AK21" s="279"/>
      <c r="AL21" s="279"/>
      <c r="AM21" s="279"/>
      <c r="AN21" s="279"/>
      <c r="AO21" s="279"/>
      <c r="AP21" s="280"/>
      <c r="AQ21" s="280"/>
      <c r="AR21" s="281"/>
      <c r="AS21" s="280"/>
      <c r="AT21" s="280"/>
      <c r="AU21" s="280"/>
      <c r="AV21" s="280"/>
      <c r="AW21" s="280"/>
      <c r="AX21" s="280"/>
      <c r="AZ21" s="43">
        <v>98</v>
      </c>
      <c r="BA21" s="43">
        <v>340964</v>
      </c>
      <c r="BB21" s="48"/>
      <c r="BD21" s="48"/>
      <c r="BG21" s="49"/>
      <c r="BJ21" s="48"/>
      <c r="BK21" s="48"/>
      <c r="BL21" s="48"/>
      <c r="BM21" s="49"/>
      <c r="BO21" s="49"/>
    </row>
    <row r="22" spans="1:67" s="43" customFormat="1" ht="19.5" customHeight="1">
      <c r="A22" s="131" t="s">
        <v>246</v>
      </c>
      <c r="B22" s="277">
        <v>17412</v>
      </c>
      <c r="C22" s="129">
        <v>7897</v>
      </c>
      <c r="D22" s="129">
        <v>9515</v>
      </c>
      <c r="E22" s="129">
        <v>373</v>
      </c>
      <c r="F22" s="129">
        <v>1624</v>
      </c>
      <c r="G22" s="278">
        <v>844</v>
      </c>
      <c r="H22" s="278">
        <v>564</v>
      </c>
      <c r="I22" s="278">
        <v>239</v>
      </c>
      <c r="J22" s="129">
        <v>541</v>
      </c>
      <c r="K22" s="129">
        <v>34</v>
      </c>
      <c r="L22" s="286" t="s">
        <v>246</v>
      </c>
      <c r="M22" s="129">
        <v>1</v>
      </c>
      <c r="N22" s="129">
        <v>3273</v>
      </c>
      <c r="O22" s="129">
        <v>9631</v>
      </c>
      <c r="P22" s="129">
        <v>286</v>
      </c>
      <c r="Q22" s="129">
        <v>2</v>
      </c>
      <c r="R22" s="129">
        <v>18845</v>
      </c>
      <c r="S22" s="129">
        <v>8639</v>
      </c>
      <c r="T22" s="129">
        <v>10206</v>
      </c>
      <c r="U22" s="129">
        <v>415</v>
      </c>
      <c r="V22" s="129">
        <v>2214</v>
      </c>
      <c r="W22" s="278">
        <v>1302</v>
      </c>
      <c r="X22" s="278">
        <v>676</v>
      </c>
      <c r="Y22" s="278">
        <v>293</v>
      </c>
      <c r="Z22" s="129">
        <v>531</v>
      </c>
      <c r="AA22" s="129">
        <v>89</v>
      </c>
      <c r="AB22" s="129" t="s">
        <v>4</v>
      </c>
      <c r="AC22" s="129">
        <v>3683</v>
      </c>
      <c r="AD22" s="129">
        <v>9631</v>
      </c>
      <c r="AE22" s="129">
        <v>6</v>
      </c>
      <c r="AF22" s="286" t="s">
        <v>246</v>
      </c>
      <c r="AG22" s="129">
        <v>5</v>
      </c>
      <c r="AH22" s="129">
        <v>8846</v>
      </c>
      <c r="AI22" s="129">
        <v>8846</v>
      </c>
      <c r="AJ22" s="279">
        <v>2603</v>
      </c>
      <c r="AK22" s="279">
        <v>1421</v>
      </c>
      <c r="AL22" s="279">
        <v>1182</v>
      </c>
      <c r="AM22" s="279">
        <v>3137</v>
      </c>
      <c r="AN22" s="279">
        <v>2058</v>
      </c>
      <c r="AO22" s="279">
        <v>1079</v>
      </c>
      <c r="AP22" s="280">
        <f t="shared" ref="AP22:AP30" si="13">SUM(AJ22/BC23)*1000</f>
        <v>7.7052526260169945</v>
      </c>
      <c r="AQ22" s="280">
        <f t="shared" ref="AQ22:AQ30" si="14">SUM(AM22/BC23)*1000</f>
        <v>9.2859690694641994</v>
      </c>
      <c r="AR22" s="281">
        <v>-1.580716443447205</v>
      </c>
      <c r="AS22" s="280">
        <f t="shared" ref="AS22:AS30" si="15">(B22/BC23)*1000</f>
        <v>51.542012571727966</v>
      </c>
      <c r="AT22" s="280">
        <f t="shared" ref="AT22:AT30" si="16">(R22/BC23)*1000</f>
        <v>55.783897709293221</v>
      </c>
      <c r="AU22" s="279">
        <v>2054</v>
      </c>
      <c r="AV22" s="280">
        <f t="shared" ref="AV22:AV30" si="17">SUM(AU22/BC23)*1000</f>
        <v>6.0801340352819455</v>
      </c>
      <c r="AW22" s="279">
        <v>893</v>
      </c>
      <c r="AX22" s="280">
        <f t="shared" ref="AX22:AX30" si="18">SUM(AW22/BC23)*1000</f>
        <v>2.6434078352029102</v>
      </c>
      <c r="AZ22" s="43">
        <v>99</v>
      </c>
      <c r="BA22" s="43">
        <v>338805</v>
      </c>
      <c r="BB22" s="48" t="e">
        <f>(#REF!/BC22)*1000</f>
        <v>#REF!</v>
      </c>
      <c r="BC22" s="43">
        <f>SUM(BA22,BA21)/2</f>
        <v>339884.5</v>
      </c>
      <c r="BD22" s="48" t="e">
        <f>(#REF!/BC22)*1000</f>
        <v>#REF!</v>
      </c>
      <c r="BE22" s="43">
        <v>2010</v>
      </c>
      <c r="BF22" s="43">
        <v>1036</v>
      </c>
      <c r="BG22" s="49">
        <v>0.51542288557213933</v>
      </c>
      <c r="BH22" s="43">
        <v>99</v>
      </c>
      <c r="BI22" s="43">
        <v>338805</v>
      </c>
      <c r="BJ22" s="48" t="e">
        <f>#REF!-#REF!</f>
        <v>#REF!</v>
      </c>
      <c r="BK22" s="48" t="e">
        <f t="shared" ref="BK22:BK31" si="19">BB22-BD22</f>
        <v>#REF!</v>
      </c>
      <c r="BL22" s="48" t="e">
        <f t="shared" ref="BL22:BL31" si="20">BJ22+BK22</f>
        <v>#REF!</v>
      </c>
      <c r="BM22" s="49"/>
      <c r="BO22" s="49"/>
    </row>
    <row r="23" spans="1:67" s="43" customFormat="1" ht="19.5" customHeight="1">
      <c r="A23" s="131" t="s">
        <v>247</v>
      </c>
      <c r="B23" s="277">
        <v>17107</v>
      </c>
      <c r="C23" s="129">
        <v>7960</v>
      </c>
      <c r="D23" s="129">
        <v>9147</v>
      </c>
      <c r="E23" s="129">
        <v>348</v>
      </c>
      <c r="F23" s="129">
        <v>1689</v>
      </c>
      <c r="G23" s="278">
        <v>781</v>
      </c>
      <c r="H23" s="278">
        <v>521</v>
      </c>
      <c r="I23" s="278">
        <v>254</v>
      </c>
      <c r="J23" s="129">
        <v>500</v>
      </c>
      <c r="K23" s="129">
        <v>50</v>
      </c>
      <c r="L23" s="286" t="s">
        <v>247</v>
      </c>
      <c r="M23" s="129" t="s">
        <v>4</v>
      </c>
      <c r="N23" s="129">
        <v>3042</v>
      </c>
      <c r="O23" s="129">
        <v>9658</v>
      </c>
      <c r="P23" s="129">
        <v>258</v>
      </c>
      <c r="Q23" s="129">
        <v>6</v>
      </c>
      <c r="R23" s="129">
        <v>18370</v>
      </c>
      <c r="S23" s="129">
        <v>8481</v>
      </c>
      <c r="T23" s="129">
        <v>9889</v>
      </c>
      <c r="U23" s="129">
        <v>367</v>
      </c>
      <c r="V23" s="129">
        <v>2031</v>
      </c>
      <c r="W23" s="278">
        <v>1113</v>
      </c>
      <c r="X23" s="278">
        <v>601</v>
      </c>
      <c r="Y23" s="278">
        <v>290</v>
      </c>
      <c r="Z23" s="129">
        <v>557</v>
      </c>
      <c r="AA23" s="129">
        <v>142</v>
      </c>
      <c r="AB23" s="129" t="s">
        <v>4</v>
      </c>
      <c r="AC23" s="129">
        <v>3569</v>
      </c>
      <c r="AD23" s="129">
        <v>9658</v>
      </c>
      <c r="AE23" s="129">
        <v>5</v>
      </c>
      <c r="AF23" s="286" t="s">
        <v>247</v>
      </c>
      <c r="AG23" s="129">
        <v>37</v>
      </c>
      <c r="AH23" s="129">
        <v>8625</v>
      </c>
      <c r="AI23" s="129">
        <v>8625</v>
      </c>
      <c r="AJ23" s="279">
        <v>2782</v>
      </c>
      <c r="AK23" s="279">
        <v>1481</v>
      </c>
      <c r="AL23" s="279">
        <v>1301</v>
      </c>
      <c r="AM23" s="279">
        <v>3167</v>
      </c>
      <c r="AN23" s="279">
        <v>2101</v>
      </c>
      <c r="AO23" s="279">
        <v>1066</v>
      </c>
      <c r="AP23" s="280">
        <f t="shared" si="13"/>
        <v>8.2794169290565272</v>
      </c>
      <c r="AQ23" s="280">
        <f t="shared" si="14"/>
        <v>9.4252025213235164</v>
      </c>
      <c r="AR23" s="281">
        <v>-1.1457855922669893</v>
      </c>
      <c r="AS23" s="280">
        <f t="shared" si="15"/>
        <v>50.911569160808774</v>
      </c>
      <c r="AT23" s="280">
        <f t="shared" si="16"/>
        <v>54.670341116739188</v>
      </c>
      <c r="AU23" s="279">
        <v>1858</v>
      </c>
      <c r="AV23" s="280">
        <f t="shared" si="17"/>
        <v>5.5295315076157543</v>
      </c>
      <c r="AW23" s="279">
        <v>854</v>
      </c>
      <c r="AX23" s="280">
        <f t="shared" si="18"/>
        <v>2.5415607683013204</v>
      </c>
      <c r="AZ23" s="43">
        <v>100</v>
      </c>
      <c r="BA23" s="43">
        <v>336838</v>
      </c>
      <c r="BB23" s="48">
        <f t="shared" ref="BB23:BB31" si="21">(B22/BC23)*1000</f>
        <v>51.542012571727966</v>
      </c>
      <c r="BC23" s="43">
        <f t="shared" si="8"/>
        <v>337821.5</v>
      </c>
      <c r="BD23" s="48">
        <f t="shared" ref="BD23:BD31" si="22">(R22/BC23)*1000</f>
        <v>55.783897709293221</v>
      </c>
      <c r="BE23" s="43">
        <v>2054</v>
      </c>
      <c r="BF23" s="43">
        <v>893</v>
      </c>
      <c r="BG23" s="49">
        <v>0.43476144109055503</v>
      </c>
      <c r="BH23" s="43">
        <v>100</v>
      </c>
      <c r="BI23" s="43">
        <v>336838</v>
      </c>
      <c r="BJ23" s="48">
        <f t="shared" ref="BJ23:BJ31" si="23">AP22-AQ22</f>
        <v>-1.580716443447205</v>
      </c>
      <c r="BK23" s="48">
        <f t="shared" si="19"/>
        <v>-4.2418851375652551</v>
      </c>
      <c r="BL23" s="48">
        <f t="shared" si="20"/>
        <v>-5.8226015810124601</v>
      </c>
      <c r="BM23" s="49"/>
      <c r="BO23" s="49"/>
    </row>
    <row r="24" spans="1:67" s="43" customFormat="1" ht="19.5" customHeight="1">
      <c r="A24" s="131" t="s">
        <v>248</v>
      </c>
      <c r="B24" s="277">
        <v>17501</v>
      </c>
      <c r="C24" s="129">
        <v>8135</v>
      </c>
      <c r="D24" s="129">
        <v>9366</v>
      </c>
      <c r="E24" s="129">
        <v>294</v>
      </c>
      <c r="F24" s="129">
        <v>1808</v>
      </c>
      <c r="G24" s="278">
        <v>827</v>
      </c>
      <c r="H24" s="278">
        <v>542</v>
      </c>
      <c r="I24" s="278">
        <v>241</v>
      </c>
      <c r="J24" s="129">
        <v>507</v>
      </c>
      <c r="K24" s="129">
        <v>52</v>
      </c>
      <c r="L24" s="286" t="s">
        <v>248</v>
      </c>
      <c r="M24" s="129" t="s">
        <v>4</v>
      </c>
      <c r="N24" s="129">
        <v>3133</v>
      </c>
      <c r="O24" s="129">
        <v>9848</v>
      </c>
      <c r="P24" s="129">
        <v>230</v>
      </c>
      <c r="Q24" s="129">
        <v>19</v>
      </c>
      <c r="R24" s="129">
        <v>18226</v>
      </c>
      <c r="S24" s="129">
        <v>8484</v>
      </c>
      <c r="T24" s="129">
        <v>9742</v>
      </c>
      <c r="U24" s="129">
        <v>357</v>
      </c>
      <c r="V24" s="129">
        <v>1914</v>
      </c>
      <c r="W24" s="278">
        <v>1055</v>
      </c>
      <c r="X24" s="278">
        <v>670</v>
      </c>
      <c r="Y24" s="278">
        <v>273</v>
      </c>
      <c r="Z24" s="129">
        <v>553</v>
      </c>
      <c r="AA24" s="129">
        <v>130</v>
      </c>
      <c r="AB24" s="129" t="s">
        <v>4</v>
      </c>
      <c r="AC24" s="129">
        <v>3414</v>
      </c>
      <c r="AD24" s="129">
        <v>9848</v>
      </c>
      <c r="AE24" s="129">
        <v>2</v>
      </c>
      <c r="AF24" s="286" t="s">
        <v>249</v>
      </c>
      <c r="AG24" s="129">
        <v>10</v>
      </c>
      <c r="AH24" s="129">
        <v>8546</v>
      </c>
      <c r="AI24" s="129">
        <v>8546</v>
      </c>
      <c r="AJ24" s="279">
        <v>2657</v>
      </c>
      <c r="AK24" s="279">
        <v>1367</v>
      </c>
      <c r="AL24" s="279">
        <v>1290</v>
      </c>
      <c r="AM24" s="279">
        <v>3224</v>
      </c>
      <c r="AN24" s="279">
        <v>2065</v>
      </c>
      <c r="AO24" s="279">
        <v>1159</v>
      </c>
      <c r="AP24" s="280">
        <f t="shared" si="13"/>
        <v>7.9421659664587718</v>
      </c>
      <c r="AQ24" s="280">
        <f t="shared" si="14"/>
        <v>9.6370128249390579</v>
      </c>
      <c r="AR24" s="281">
        <v>-1.694846858480286</v>
      </c>
      <c r="AS24" s="280">
        <f t="shared" si="15"/>
        <v>52.313077372598777</v>
      </c>
      <c r="AT24" s="280">
        <f t="shared" si="16"/>
        <v>54.480209599050646</v>
      </c>
      <c r="AU24" s="279">
        <v>1908</v>
      </c>
      <c r="AV24" s="280">
        <f t="shared" si="17"/>
        <v>5.7032941904416017</v>
      </c>
      <c r="AW24" s="279">
        <v>891</v>
      </c>
      <c r="AX24" s="280">
        <f t="shared" si="18"/>
        <v>2.66333077761188</v>
      </c>
      <c r="AZ24" s="43">
        <v>101</v>
      </c>
      <c r="BA24" s="51">
        <v>335190</v>
      </c>
      <c r="BB24" s="48">
        <f t="shared" si="21"/>
        <v>50.911569160808774</v>
      </c>
      <c r="BC24" s="43">
        <f t="shared" si="8"/>
        <v>336014</v>
      </c>
      <c r="BD24" s="48">
        <f t="shared" si="22"/>
        <v>54.670341116739188</v>
      </c>
      <c r="BE24" s="43">
        <v>1858</v>
      </c>
      <c r="BF24" s="43">
        <v>854</v>
      </c>
      <c r="BG24" s="49">
        <v>0.45963401506996771</v>
      </c>
      <c r="BH24" s="43">
        <v>101</v>
      </c>
      <c r="BI24" s="51">
        <v>335190</v>
      </c>
      <c r="BJ24" s="48">
        <f t="shared" si="23"/>
        <v>-1.1457855922669893</v>
      </c>
      <c r="BK24" s="48">
        <f t="shared" si="19"/>
        <v>-3.7587719559304134</v>
      </c>
      <c r="BL24" s="48">
        <f t="shared" si="20"/>
        <v>-4.9045575481974026</v>
      </c>
      <c r="BM24" s="49"/>
      <c r="BO24" s="49"/>
    </row>
    <row r="25" spans="1:67" s="43" customFormat="1" ht="19.5" customHeight="1">
      <c r="A25" s="131" t="s">
        <v>250</v>
      </c>
      <c r="B25" s="277">
        <v>19290</v>
      </c>
      <c r="C25" s="129">
        <v>8905</v>
      </c>
      <c r="D25" s="129">
        <v>10385</v>
      </c>
      <c r="E25" s="129">
        <v>298</v>
      </c>
      <c r="F25" s="129">
        <v>2154</v>
      </c>
      <c r="G25" s="278">
        <v>967</v>
      </c>
      <c r="H25" s="278">
        <v>603</v>
      </c>
      <c r="I25" s="278">
        <v>282</v>
      </c>
      <c r="J25" s="129">
        <v>580</v>
      </c>
      <c r="K25" s="129">
        <v>52</v>
      </c>
      <c r="L25" s="286" t="s">
        <v>250</v>
      </c>
      <c r="M25" s="129">
        <v>0</v>
      </c>
      <c r="N25" s="129">
        <v>3452</v>
      </c>
      <c r="O25" s="129">
        <v>10687</v>
      </c>
      <c r="P25" s="129">
        <v>197</v>
      </c>
      <c r="Q25" s="129">
        <v>17</v>
      </c>
      <c r="R25" s="129">
        <v>19111</v>
      </c>
      <c r="S25" s="129">
        <v>8840</v>
      </c>
      <c r="T25" s="129">
        <v>10271</v>
      </c>
      <c r="U25" s="129">
        <v>379</v>
      </c>
      <c r="V25" s="129">
        <v>1786</v>
      </c>
      <c r="W25" s="278">
        <v>1097</v>
      </c>
      <c r="X25" s="278">
        <v>645</v>
      </c>
      <c r="Y25" s="278">
        <v>271</v>
      </c>
      <c r="Z25" s="129">
        <v>539</v>
      </c>
      <c r="AA25" s="129">
        <v>127</v>
      </c>
      <c r="AB25" s="129">
        <v>0</v>
      </c>
      <c r="AC25" s="129">
        <v>3550</v>
      </c>
      <c r="AD25" s="129">
        <v>10687</v>
      </c>
      <c r="AE25" s="129">
        <v>1</v>
      </c>
      <c r="AF25" s="286" t="s">
        <v>250</v>
      </c>
      <c r="AG25" s="129">
        <v>28</v>
      </c>
      <c r="AH25" s="129">
        <v>9758</v>
      </c>
      <c r="AI25" s="129">
        <v>9758</v>
      </c>
      <c r="AJ25" s="279">
        <v>2639</v>
      </c>
      <c r="AK25" s="279">
        <v>1368</v>
      </c>
      <c r="AL25" s="279">
        <v>1271</v>
      </c>
      <c r="AM25" s="279">
        <v>3322</v>
      </c>
      <c r="AN25" s="279">
        <v>2124</v>
      </c>
      <c r="AO25" s="279">
        <v>1198</v>
      </c>
      <c r="AP25" s="280">
        <f t="shared" si="13"/>
        <v>7.9096163731156954</v>
      </c>
      <c r="AQ25" s="280">
        <f t="shared" si="14"/>
        <v>9.9567054154946355</v>
      </c>
      <c r="AR25" s="281">
        <v>-2.0470890423789401</v>
      </c>
      <c r="AS25" s="280">
        <f t="shared" si="15"/>
        <v>57.816028737173845</v>
      </c>
      <c r="AT25" s="280">
        <f t="shared" si="16"/>
        <v>57.279529559156529</v>
      </c>
      <c r="AU25" s="279">
        <v>2062</v>
      </c>
      <c r="AV25" s="280">
        <f t="shared" si="17"/>
        <v>6.1802307545905899</v>
      </c>
      <c r="AW25" s="279">
        <v>974</v>
      </c>
      <c r="AX25" s="280">
        <f t="shared" si="18"/>
        <v>2.9192748569210645</v>
      </c>
      <c r="AZ25" s="43">
        <v>102</v>
      </c>
      <c r="BA25" s="51">
        <v>333897</v>
      </c>
      <c r="BB25" s="48">
        <f t="shared" si="21"/>
        <v>52.313077372598777</v>
      </c>
      <c r="BC25" s="43">
        <f t="shared" si="8"/>
        <v>334543.5</v>
      </c>
      <c r="BD25" s="48">
        <f t="shared" si="22"/>
        <v>54.480209599050646</v>
      </c>
      <c r="BE25" s="43">
        <v>1908</v>
      </c>
      <c r="BF25" s="43">
        <v>891</v>
      </c>
      <c r="BG25" s="49">
        <v>0.46698113207547171</v>
      </c>
      <c r="BH25" s="43">
        <v>102</v>
      </c>
      <c r="BI25" s="51">
        <v>333897</v>
      </c>
      <c r="BJ25" s="48">
        <f t="shared" si="23"/>
        <v>-1.694846858480286</v>
      </c>
      <c r="BK25" s="48">
        <f t="shared" si="19"/>
        <v>-2.1671322264518693</v>
      </c>
      <c r="BL25" s="48">
        <f t="shared" si="20"/>
        <v>-3.8619790849321554</v>
      </c>
      <c r="BM25" s="49"/>
      <c r="BO25" s="49"/>
    </row>
    <row r="26" spans="1:67" s="43" customFormat="1" ht="19.5" customHeight="1">
      <c r="A26" s="131" t="s">
        <v>251</v>
      </c>
      <c r="B26" s="277">
        <v>15637</v>
      </c>
      <c r="C26" s="129">
        <v>7218</v>
      </c>
      <c r="D26" s="129">
        <v>8419</v>
      </c>
      <c r="E26" s="129">
        <v>267</v>
      </c>
      <c r="F26" s="129">
        <v>1664</v>
      </c>
      <c r="G26" s="278">
        <v>900</v>
      </c>
      <c r="H26" s="278">
        <v>508</v>
      </c>
      <c r="I26" s="278">
        <v>230</v>
      </c>
      <c r="J26" s="129">
        <v>451</v>
      </c>
      <c r="K26" s="129">
        <v>63</v>
      </c>
      <c r="L26" s="286" t="s">
        <v>251</v>
      </c>
      <c r="M26" s="129">
        <v>0</v>
      </c>
      <c r="N26" s="129">
        <v>1845</v>
      </c>
      <c r="O26" s="129">
        <v>9547</v>
      </c>
      <c r="P26" s="129">
        <v>156</v>
      </c>
      <c r="Q26" s="129">
        <v>6</v>
      </c>
      <c r="R26" s="129">
        <v>16111</v>
      </c>
      <c r="S26" s="129">
        <v>7382</v>
      </c>
      <c r="T26" s="129">
        <v>8729</v>
      </c>
      <c r="U26" s="129">
        <v>366</v>
      </c>
      <c r="V26" s="129">
        <v>1649</v>
      </c>
      <c r="W26" s="278">
        <v>948</v>
      </c>
      <c r="X26" s="278">
        <v>599</v>
      </c>
      <c r="Y26" s="278">
        <v>258</v>
      </c>
      <c r="Z26" s="129">
        <v>544</v>
      </c>
      <c r="AA26" s="129">
        <v>95</v>
      </c>
      <c r="AB26" s="129">
        <v>0</v>
      </c>
      <c r="AC26" s="129">
        <v>2031</v>
      </c>
      <c r="AD26" s="129">
        <v>9610</v>
      </c>
      <c r="AE26" s="129">
        <v>2</v>
      </c>
      <c r="AF26" s="286" t="s">
        <v>251</v>
      </c>
      <c r="AG26" s="129">
        <v>9</v>
      </c>
      <c r="AH26" s="129">
        <v>11191</v>
      </c>
      <c r="AI26" s="129">
        <v>11191</v>
      </c>
      <c r="AJ26" s="279">
        <v>2620</v>
      </c>
      <c r="AK26" s="279">
        <v>1379</v>
      </c>
      <c r="AL26" s="279">
        <v>1241</v>
      </c>
      <c r="AM26" s="279">
        <v>3275</v>
      </c>
      <c r="AN26" s="279">
        <v>2071</v>
      </c>
      <c r="AO26" s="279">
        <v>1204</v>
      </c>
      <c r="AP26" s="280">
        <f t="shared" si="13"/>
        <v>7.8757080998050606</v>
      </c>
      <c r="AQ26" s="280">
        <f t="shared" si="14"/>
        <v>9.8446351247563264</v>
      </c>
      <c r="AR26" s="281">
        <v>-1.9689270249512658</v>
      </c>
      <c r="AS26" s="280">
        <f t="shared" si="15"/>
        <v>47.004750975821274</v>
      </c>
      <c r="AT26" s="280">
        <f t="shared" si="16"/>
        <v>48.429592822885247</v>
      </c>
      <c r="AU26" s="279">
        <v>2064</v>
      </c>
      <c r="AV26" s="280">
        <f t="shared" si="17"/>
        <v>6.2043746251899412</v>
      </c>
      <c r="AW26" s="279">
        <v>911</v>
      </c>
      <c r="AX26" s="280">
        <f t="shared" si="18"/>
        <v>2.7384618621841263</v>
      </c>
      <c r="AZ26" s="43">
        <v>103</v>
      </c>
      <c r="BA26" s="51">
        <v>333392</v>
      </c>
      <c r="BB26" s="48">
        <f t="shared" si="21"/>
        <v>57.816028737173845</v>
      </c>
      <c r="BC26" s="43">
        <f t="shared" si="8"/>
        <v>333644.5</v>
      </c>
      <c r="BD26" s="48">
        <f t="shared" si="22"/>
        <v>57.279529559156529</v>
      </c>
      <c r="BE26" s="43">
        <v>2062</v>
      </c>
      <c r="BF26" s="43">
        <v>974</v>
      </c>
      <c r="BG26" s="49">
        <v>0.47235693501454901</v>
      </c>
      <c r="BH26" s="43">
        <v>103</v>
      </c>
      <c r="BI26" s="51">
        <v>333392</v>
      </c>
      <c r="BJ26" s="48">
        <f t="shared" si="23"/>
        <v>-2.0470890423789401</v>
      </c>
      <c r="BK26" s="48">
        <f t="shared" si="19"/>
        <v>0.53649917801731561</v>
      </c>
      <c r="BL26" s="48">
        <f t="shared" si="20"/>
        <v>-1.5105898643616245</v>
      </c>
      <c r="BM26" s="49"/>
      <c r="BO26" s="49"/>
    </row>
    <row r="27" spans="1:67" s="43" customFormat="1" ht="19.5" customHeight="1">
      <c r="A27" s="131" t="s">
        <v>252</v>
      </c>
      <c r="B27" s="277">
        <v>14251</v>
      </c>
      <c r="C27" s="129">
        <v>6578</v>
      </c>
      <c r="D27" s="129">
        <v>7673</v>
      </c>
      <c r="E27" s="129">
        <v>295</v>
      </c>
      <c r="F27" s="129">
        <v>1540</v>
      </c>
      <c r="G27" s="278">
        <v>821</v>
      </c>
      <c r="H27" s="278">
        <v>482</v>
      </c>
      <c r="I27" s="278">
        <v>217</v>
      </c>
      <c r="J27" s="129">
        <v>476</v>
      </c>
      <c r="K27" s="129">
        <v>48</v>
      </c>
      <c r="L27" s="286" t="s">
        <v>252</v>
      </c>
      <c r="M27" s="129">
        <v>4</v>
      </c>
      <c r="N27" s="129">
        <v>1880</v>
      </c>
      <c r="O27" s="129">
        <v>8293</v>
      </c>
      <c r="P27" s="129">
        <v>192</v>
      </c>
      <c r="Q27" s="129">
        <v>3</v>
      </c>
      <c r="R27" s="129">
        <v>14189</v>
      </c>
      <c r="S27" s="129">
        <v>6511</v>
      </c>
      <c r="T27" s="129">
        <v>7678</v>
      </c>
      <c r="U27" s="129">
        <v>346</v>
      </c>
      <c r="V27" s="129">
        <v>1463</v>
      </c>
      <c r="W27" s="278">
        <v>779</v>
      </c>
      <c r="X27" s="278">
        <v>604</v>
      </c>
      <c r="Y27" s="278">
        <v>238</v>
      </c>
      <c r="Z27" s="129">
        <v>468</v>
      </c>
      <c r="AA27" s="129">
        <v>51</v>
      </c>
      <c r="AB27" s="129">
        <v>1</v>
      </c>
      <c r="AC27" s="129">
        <v>1819</v>
      </c>
      <c r="AD27" s="129">
        <v>8407</v>
      </c>
      <c r="AE27" s="129">
        <v>10</v>
      </c>
      <c r="AF27" s="286" t="s">
        <v>252</v>
      </c>
      <c r="AG27" s="129">
        <v>3</v>
      </c>
      <c r="AH27" s="129">
        <v>10154</v>
      </c>
      <c r="AI27" s="129">
        <v>10154</v>
      </c>
      <c r="AJ27" s="279">
        <v>2669</v>
      </c>
      <c r="AK27" s="279">
        <v>1369</v>
      </c>
      <c r="AL27" s="279">
        <v>1300</v>
      </c>
      <c r="AM27" s="279">
        <v>3413</v>
      </c>
      <c r="AN27" s="279">
        <v>2168</v>
      </c>
      <c r="AO27" s="279">
        <v>1245</v>
      </c>
      <c r="AP27" s="280">
        <f t="shared" si="13"/>
        <v>8.0530311259157354</v>
      </c>
      <c r="AQ27" s="280">
        <f t="shared" si="14"/>
        <v>10.297862582521693</v>
      </c>
      <c r="AR27" s="281">
        <v>-2.244831456605958</v>
      </c>
      <c r="AS27" s="280">
        <f t="shared" si="15"/>
        <v>42.998781032381089</v>
      </c>
      <c r="AT27" s="280">
        <f t="shared" si="16"/>
        <v>42.811711744330594</v>
      </c>
      <c r="AU27" s="279">
        <v>2086</v>
      </c>
      <c r="AV27" s="280">
        <f t="shared" si="17"/>
        <v>6.2939763689247741</v>
      </c>
      <c r="AW27" s="279">
        <v>874</v>
      </c>
      <c r="AX27" s="280">
        <f t="shared" si="18"/>
        <v>2.6370735121957107</v>
      </c>
      <c r="AZ27" s="43">
        <v>104</v>
      </c>
      <c r="BA27" s="51">
        <v>331945</v>
      </c>
      <c r="BB27" s="48">
        <f t="shared" si="21"/>
        <v>47.004750975821274</v>
      </c>
      <c r="BC27" s="43">
        <f t="shared" si="8"/>
        <v>332668.5</v>
      </c>
      <c r="BD27" s="48">
        <f t="shared" si="22"/>
        <v>48.429592822885247</v>
      </c>
      <c r="BE27" s="43">
        <v>2064</v>
      </c>
      <c r="BF27" s="43">
        <v>911</v>
      </c>
      <c r="BG27" s="49">
        <v>0.44137596899224807</v>
      </c>
      <c r="BH27" s="43">
        <v>104</v>
      </c>
      <c r="BI27" s="51">
        <v>331945</v>
      </c>
      <c r="BJ27" s="48">
        <f t="shared" si="23"/>
        <v>-1.9689270249512658</v>
      </c>
      <c r="BK27" s="48">
        <f t="shared" si="19"/>
        <v>-1.4248418470639734</v>
      </c>
      <c r="BL27" s="48">
        <f t="shared" si="20"/>
        <v>-3.3937688720152392</v>
      </c>
      <c r="BM27" s="49"/>
      <c r="BO27" s="49"/>
    </row>
    <row r="28" spans="1:67" s="43" customFormat="1" ht="19.5" customHeight="1">
      <c r="A28" s="131" t="s">
        <v>253</v>
      </c>
      <c r="B28" s="277">
        <v>13641</v>
      </c>
      <c r="C28" s="129">
        <v>6221</v>
      </c>
      <c r="D28" s="129">
        <v>7420</v>
      </c>
      <c r="E28" s="129">
        <v>289</v>
      </c>
      <c r="F28" s="129">
        <v>1430</v>
      </c>
      <c r="G28" s="278">
        <v>693</v>
      </c>
      <c r="H28" s="278">
        <v>450</v>
      </c>
      <c r="I28" s="278">
        <v>217</v>
      </c>
      <c r="J28" s="129">
        <v>395</v>
      </c>
      <c r="K28" s="129">
        <v>53</v>
      </c>
      <c r="L28" s="286" t="s">
        <v>253</v>
      </c>
      <c r="M28" s="129">
        <v>4</v>
      </c>
      <c r="N28" s="129">
        <v>1671</v>
      </c>
      <c r="O28" s="129">
        <v>8288</v>
      </c>
      <c r="P28" s="129">
        <v>150</v>
      </c>
      <c r="Q28" s="129">
        <v>4</v>
      </c>
      <c r="R28" s="129">
        <v>13924</v>
      </c>
      <c r="S28" s="129">
        <v>6364</v>
      </c>
      <c r="T28" s="129">
        <v>7560</v>
      </c>
      <c r="U28" s="129">
        <v>319</v>
      </c>
      <c r="V28" s="129">
        <v>1419</v>
      </c>
      <c r="W28" s="278">
        <v>794</v>
      </c>
      <c r="X28" s="278">
        <v>581</v>
      </c>
      <c r="Y28" s="278">
        <v>206</v>
      </c>
      <c r="Z28" s="129">
        <v>443</v>
      </c>
      <c r="AA28" s="129">
        <v>88</v>
      </c>
      <c r="AB28" s="129">
        <v>0</v>
      </c>
      <c r="AC28" s="129">
        <v>1777</v>
      </c>
      <c r="AD28" s="129">
        <v>8288</v>
      </c>
      <c r="AE28" s="129">
        <v>1</v>
      </c>
      <c r="AF28" s="286" t="s">
        <v>253</v>
      </c>
      <c r="AG28" s="129">
        <v>2</v>
      </c>
      <c r="AH28" s="129">
        <v>10375</v>
      </c>
      <c r="AI28" s="129">
        <v>10375</v>
      </c>
      <c r="AJ28" s="279">
        <v>2372</v>
      </c>
      <c r="AK28" s="279">
        <v>1244</v>
      </c>
      <c r="AL28" s="279">
        <v>1128</v>
      </c>
      <c r="AM28" s="279">
        <v>3300</v>
      </c>
      <c r="AN28" s="279">
        <v>2066</v>
      </c>
      <c r="AO28" s="279">
        <v>1234</v>
      </c>
      <c r="AP28" s="280">
        <f t="shared" si="13"/>
        <v>7.1862673218732764</v>
      </c>
      <c r="AQ28" s="280">
        <f t="shared" si="14"/>
        <v>9.9977580784914899</v>
      </c>
      <c r="AR28" s="281">
        <v>-2.8000048275945311</v>
      </c>
      <c r="AS28" s="280">
        <f t="shared" si="15"/>
        <v>41.327096348091636</v>
      </c>
      <c r="AT28" s="280">
        <f t="shared" si="16"/>
        <v>42.184479843913792</v>
      </c>
      <c r="AU28" s="279">
        <v>2008</v>
      </c>
      <c r="AV28" s="280">
        <f t="shared" si="17"/>
        <v>6.0834843095790641</v>
      </c>
      <c r="AW28" s="279">
        <v>957</v>
      </c>
      <c r="AX28" s="280">
        <f t="shared" si="18"/>
        <v>2.8993498427625317</v>
      </c>
      <c r="AZ28" s="43">
        <v>105</v>
      </c>
      <c r="BA28" s="51">
        <v>330911</v>
      </c>
      <c r="BB28" s="48">
        <f t="shared" si="21"/>
        <v>42.998781032381089</v>
      </c>
      <c r="BC28" s="43">
        <f t="shared" si="8"/>
        <v>331428</v>
      </c>
      <c r="BD28" s="48">
        <f t="shared" si="22"/>
        <v>42.811711744330594</v>
      </c>
      <c r="BE28" s="43">
        <v>2086</v>
      </c>
      <c r="BF28" s="43">
        <v>874</v>
      </c>
      <c r="BG28" s="49">
        <v>0.41898370086289549</v>
      </c>
      <c r="BH28" s="43">
        <v>105</v>
      </c>
      <c r="BI28" s="51">
        <v>330911</v>
      </c>
      <c r="BJ28" s="48">
        <f t="shared" si="23"/>
        <v>-2.244831456605958</v>
      </c>
      <c r="BK28" s="48">
        <f t="shared" si="19"/>
        <v>0.18706928805049472</v>
      </c>
      <c r="BL28" s="48">
        <f t="shared" si="20"/>
        <v>-2.0577621685554632</v>
      </c>
      <c r="BM28" s="49"/>
      <c r="BO28" s="49"/>
    </row>
    <row r="29" spans="1:67" s="43" customFormat="1" ht="19.5" customHeight="1">
      <c r="A29" s="131" t="s">
        <v>254</v>
      </c>
      <c r="B29" s="277">
        <v>15333</v>
      </c>
      <c r="C29" s="129">
        <v>7239</v>
      </c>
      <c r="D29" s="129">
        <v>8094</v>
      </c>
      <c r="E29" s="129">
        <v>300</v>
      </c>
      <c r="F29" s="129">
        <v>1780</v>
      </c>
      <c r="G29" s="278">
        <v>825</v>
      </c>
      <c r="H29" s="278">
        <v>510</v>
      </c>
      <c r="I29" s="278">
        <v>230</v>
      </c>
      <c r="J29" s="129">
        <v>491</v>
      </c>
      <c r="K29" s="129">
        <v>61</v>
      </c>
      <c r="L29" s="286" t="s">
        <v>254</v>
      </c>
      <c r="M29" s="129">
        <v>1</v>
      </c>
      <c r="N29" s="129">
        <v>1900</v>
      </c>
      <c r="O29" s="129">
        <v>9075</v>
      </c>
      <c r="P29" s="129">
        <v>159</v>
      </c>
      <c r="Q29" s="129">
        <v>1</v>
      </c>
      <c r="R29" s="129">
        <v>15221</v>
      </c>
      <c r="S29" s="129">
        <v>7094</v>
      </c>
      <c r="T29" s="129">
        <v>8127</v>
      </c>
      <c r="U29" s="129">
        <v>356</v>
      </c>
      <c r="V29" s="129">
        <v>1547</v>
      </c>
      <c r="W29" s="278">
        <v>811</v>
      </c>
      <c r="X29" s="278">
        <v>581</v>
      </c>
      <c r="Y29" s="278">
        <v>277</v>
      </c>
      <c r="Z29" s="129">
        <v>469</v>
      </c>
      <c r="AA29" s="129">
        <v>87</v>
      </c>
      <c r="AB29" s="129">
        <v>0</v>
      </c>
      <c r="AC29" s="129">
        <v>1940</v>
      </c>
      <c r="AD29" s="129">
        <v>9146</v>
      </c>
      <c r="AE29" s="129">
        <v>5</v>
      </c>
      <c r="AF29" s="286" t="s">
        <v>254</v>
      </c>
      <c r="AG29" s="129">
        <v>2</v>
      </c>
      <c r="AH29" s="129">
        <v>9875</v>
      </c>
      <c r="AI29" s="129">
        <v>9875</v>
      </c>
      <c r="AJ29" s="279">
        <v>2390</v>
      </c>
      <c r="AK29" s="279">
        <v>1249</v>
      </c>
      <c r="AL29" s="279">
        <v>1141</v>
      </c>
      <c r="AM29" s="279">
        <v>3501</v>
      </c>
      <c r="AN29" s="279">
        <v>2150</v>
      </c>
      <c r="AO29" s="279">
        <v>1351</v>
      </c>
      <c r="AP29" s="280">
        <f t="shared" si="13"/>
        <v>7.2732252493514205</v>
      </c>
      <c r="AQ29" s="280">
        <f t="shared" si="14"/>
        <v>10.654209873631515</v>
      </c>
      <c r="AR29" s="281">
        <v>-3.3521609520016407</v>
      </c>
      <c r="AS29" s="280">
        <f t="shared" si="15"/>
        <v>46.661239643642396</v>
      </c>
      <c r="AT29" s="280">
        <f t="shared" si="16"/>
        <v>46.320402309781571</v>
      </c>
      <c r="AU29" s="279">
        <v>1894</v>
      </c>
      <c r="AV29" s="280">
        <f t="shared" si="17"/>
        <v>5.7638027708249329</v>
      </c>
      <c r="AW29" s="279">
        <v>936</v>
      </c>
      <c r="AX29" s="280">
        <f t="shared" si="18"/>
        <v>2.8484262901225645</v>
      </c>
      <c r="AZ29" s="43">
        <v>106</v>
      </c>
      <c r="BA29" s="51">
        <v>329237</v>
      </c>
      <c r="BB29" s="48">
        <f t="shared" si="21"/>
        <v>41.327096348091636</v>
      </c>
      <c r="BC29" s="43">
        <f t="shared" si="8"/>
        <v>330074</v>
      </c>
      <c r="BD29" s="48">
        <f t="shared" si="22"/>
        <v>42.184479843913792</v>
      </c>
      <c r="BE29" s="43">
        <v>2008</v>
      </c>
      <c r="BF29" s="43">
        <v>957</v>
      </c>
      <c r="BG29" s="49">
        <v>0.47659362549800799</v>
      </c>
      <c r="BH29" s="43">
        <v>106</v>
      </c>
      <c r="BI29" s="51">
        <v>330911</v>
      </c>
      <c r="BJ29" s="48">
        <f t="shared" si="23"/>
        <v>-2.8114907566182135</v>
      </c>
      <c r="BK29" s="48">
        <f t="shared" si="19"/>
        <v>-0.85738349582215534</v>
      </c>
      <c r="BL29" s="48">
        <f t="shared" si="20"/>
        <v>-3.6688742524403688</v>
      </c>
      <c r="BM29" s="49"/>
      <c r="BO29" s="49"/>
    </row>
    <row r="30" spans="1:67" s="43" customFormat="1" ht="19.5" customHeight="1">
      <c r="A30" s="131" t="s">
        <v>255</v>
      </c>
      <c r="B30" s="277">
        <f>SUM(C30:D30)</f>
        <v>13629</v>
      </c>
      <c r="C30" s="129">
        <f>SUM(C31:C43)</f>
        <v>6206</v>
      </c>
      <c r="D30" s="129">
        <f>SUM(D31:D43)</f>
        <v>7423</v>
      </c>
      <c r="E30" s="129">
        <f t="shared" ref="E30:N30" si="24">SUM(E31:E43)</f>
        <v>296</v>
      </c>
      <c r="F30" s="129">
        <f t="shared" si="24"/>
        <v>1331</v>
      </c>
      <c r="G30" s="129">
        <f t="shared" si="24"/>
        <v>743</v>
      </c>
      <c r="H30" s="129">
        <f t="shared" si="24"/>
        <v>454</v>
      </c>
      <c r="I30" s="129">
        <f t="shared" si="24"/>
        <v>211</v>
      </c>
      <c r="J30" s="129">
        <f t="shared" si="24"/>
        <v>431</v>
      </c>
      <c r="K30" s="129">
        <f t="shared" si="24"/>
        <v>84</v>
      </c>
      <c r="L30" s="286" t="s">
        <v>255</v>
      </c>
      <c r="M30" s="129">
        <f>SUM(M31:M43)</f>
        <v>0</v>
      </c>
      <c r="N30" s="129">
        <f t="shared" si="24"/>
        <v>1750</v>
      </c>
      <c r="O30" s="129">
        <f>SUM(O31:O43)</f>
        <v>8167</v>
      </c>
      <c r="P30" s="129">
        <f>SUM(P31:P43)</f>
        <v>155</v>
      </c>
      <c r="Q30" s="129">
        <f>SUM(Q31:Q43)</f>
        <v>7</v>
      </c>
      <c r="R30" s="129">
        <f>SUM(S30:T30)</f>
        <v>14061</v>
      </c>
      <c r="S30" s="129">
        <f>SUM(S31:S43)</f>
        <v>6412</v>
      </c>
      <c r="T30" s="129">
        <f>SUM(T31:T43)</f>
        <v>7649</v>
      </c>
      <c r="U30" s="129">
        <f t="shared" ref="U30:AD30" si="25">SUM(U31:U43)</f>
        <v>332</v>
      </c>
      <c r="V30" s="129">
        <f t="shared" si="25"/>
        <v>1602</v>
      </c>
      <c r="W30" s="129">
        <f t="shared" si="25"/>
        <v>766</v>
      </c>
      <c r="X30" s="129">
        <f t="shared" si="25"/>
        <v>523</v>
      </c>
      <c r="Y30" s="129">
        <f t="shared" si="25"/>
        <v>254</v>
      </c>
      <c r="Z30" s="129">
        <f t="shared" si="25"/>
        <v>495</v>
      </c>
      <c r="AA30" s="129">
        <f t="shared" si="25"/>
        <v>93</v>
      </c>
      <c r="AB30" s="129">
        <f t="shared" si="25"/>
        <v>0</v>
      </c>
      <c r="AC30" s="129">
        <f t="shared" si="25"/>
        <v>1818</v>
      </c>
      <c r="AD30" s="129">
        <f t="shared" si="25"/>
        <v>8167</v>
      </c>
      <c r="AE30" s="129">
        <f>SUM(AE31:AE43)</f>
        <v>4</v>
      </c>
      <c r="AF30" s="286" t="s">
        <v>255</v>
      </c>
      <c r="AG30" s="129">
        <f>SUM(AG31:AG43)</f>
        <v>7</v>
      </c>
      <c r="AH30" s="129">
        <f>SUM(AH31:AH43)</f>
        <v>9126</v>
      </c>
      <c r="AI30" s="129">
        <f>SUM(AI31:AI43)</f>
        <v>9126</v>
      </c>
      <c r="AJ30" s="129">
        <f>SUM(AK30:AL30,AJ31:AJ43)/2</f>
        <v>2430</v>
      </c>
      <c r="AK30" s="129">
        <f>SUM(AK31:AK43)</f>
        <v>1285</v>
      </c>
      <c r="AL30" s="129">
        <f>SUM(AL31:AL43)</f>
        <v>1145</v>
      </c>
      <c r="AM30" s="129">
        <f>SUM(AM31:AM43)</f>
        <v>3280</v>
      </c>
      <c r="AN30" s="129">
        <f>SUM(AN31:AN43)</f>
        <v>2044</v>
      </c>
      <c r="AO30" s="129">
        <f>SUM(AO31:AO43)</f>
        <v>1236</v>
      </c>
      <c r="AP30" s="280">
        <f t="shared" si="13"/>
        <v>7.4287504872251482</v>
      </c>
      <c r="AQ30" s="280">
        <f t="shared" si="14"/>
        <v>10.027284608270982</v>
      </c>
      <c r="AR30" s="281">
        <f>AP30-AQ30</f>
        <v>-2.5985341210458337</v>
      </c>
      <c r="AS30" s="280">
        <f t="shared" si="15"/>
        <v>41.665201806745486</v>
      </c>
      <c r="AT30" s="280">
        <f t="shared" si="16"/>
        <v>42.985868560029957</v>
      </c>
      <c r="AU30" s="279">
        <f>SUM(AU31:AU43)</f>
        <v>1906</v>
      </c>
      <c r="AV30" s="280">
        <f t="shared" si="17"/>
        <v>5.8268306290745393</v>
      </c>
      <c r="AW30" s="279">
        <f>SUM(AW31:AW43)</f>
        <v>950</v>
      </c>
      <c r="AX30" s="280">
        <f t="shared" si="18"/>
        <v>2.9042440176394608</v>
      </c>
      <c r="AZ30" s="43">
        <v>107</v>
      </c>
      <c r="BA30" s="51">
        <v>327968</v>
      </c>
      <c r="BB30" s="48">
        <f t="shared" si="21"/>
        <v>46.661239643642396</v>
      </c>
      <c r="BC30" s="43">
        <f t="shared" si="8"/>
        <v>328602.5</v>
      </c>
      <c r="BD30" s="48">
        <f t="shared" si="22"/>
        <v>46.320402309781571</v>
      </c>
      <c r="BE30" s="43">
        <v>1894</v>
      </c>
      <c r="BF30" s="43">
        <v>936</v>
      </c>
      <c r="BG30" s="49">
        <v>0.49419218585005281</v>
      </c>
      <c r="BH30" s="43">
        <v>107</v>
      </c>
      <c r="BI30" s="51">
        <v>327968</v>
      </c>
      <c r="BJ30" s="48">
        <f t="shared" si="23"/>
        <v>-3.3809846242800949</v>
      </c>
      <c r="BK30" s="48">
        <f t="shared" si="19"/>
        <v>0.34083733386082571</v>
      </c>
      <c r="BL30" s="48">
        <f t="shared" si="20"/>
        <v>-3.0401472904192692</v>
      </c>
      <c r="BM30" s="49"/>
      <c r="BO30" s="49"/>
    </row>
    <row r="31" spans="1:67" s="43" customFormat="1" ht="19.5" customHeight="1">
      <c r="A31" s="287" t="s">
        <v>195</v>
      </c>
      <c r="B31" s="277">
        <f t="shared" ref="B31:B43" si="26">SUM(C31:D31)</f>
        <v>4668</v>
      </c>
      <c r="C31" s="129">
        <v>2066</v>
      </c>
      <c r="D31" s="129">
        <v>2602</v>
      </c>
      <c r="E31" s="279">
        <v>137</v>
      </c>
      <c r="F31" s="279">
        <v>418</v>
      </c>
      <c r="G31" s="279">
        <v>328</v>
      </c>
      <c r="H31" s="279">
        <v>145</v>
      </c>
      <c r="I31" s="279">
        <v>71</v>
      </c>
      <c r="J31" s="279">
        <v>145</v>
      </c>
      <c r="K31" s="279">
        <v>34</v>
      </c>
      <c r="L31" s="287" t="s">
        <v>195</v>
      </c>
      <c r="M31" s="129">
        <v>0</v>
      </c>
      <c r="N31" s="129">
        <v>534</v>
      </c>
      <c r="O31" s="129">
        <v>2796</v>
      </c>
      <c r="P31" s="279">
        <v>60</v>
      </c>
      <c r="Q31" s="129">
        <v>0</v>
      </c>
      <c r="R31" s="129">
        <f>SUM(S31:T31)</f>
        <v>4911</v>
      </c>
      <c r="S31" s="279">
        <v>2224</v>
      </c>
      <c r="T31" s="279">
        <v>2687</v>
      </c>
      <c r="U31" s="279">
        <v>164</v>
      </c>
      <c r="V31" s="279">
        <v>491</v>
      </c>
      <c r="W31" s="279">
        <v>324</v>
      </c>
      <c r="X31" s="279">
        <v>173</v>
      </c>
      <c r="Y31" s="279">
        <v>80</v>
      </c>
      <c r="Z31" s="279">
        <v>173</v>
      </c>
      <c r="AA31" s="279">
        <v>28</v>
      </c>
      <c r="AB31" s="129" t="s">
        <v>4</v>
      </c>
      <c r="AC31" s="129">
        <v>524</v>
      </c>
      <c r="AD31" s="129">
        <v>2953</v>
      </c>
      <c r="AE31" s="129">
        <v>0</v>
      </c>
      <c r="AF31" s="287" t="s">
        <v>196</v>
      </c>
      <c r="AG31" s="278">
        <v>1</v>
      </c>
      <c r="AH31" s="129">
        <v>4130</v>
      </c>
      <c r="AI31" s="129">
        <v>4130</v>
      </c>
      <c r="AJ31" s="129">
        <f t="shared" ref="AJ31:AJ43" si="27">SUM(AK31:AL31)</f>
        <v>707</v>
      </c>
      <c r="AK31" s="129">
        <v>375</v>
      </c>
      <c r="AL31" s="129">
        <v>332</v>
      </c>
      <c r="AM31" s="129">
        <f>SUM(AN31:AO31)</f>
        <v>818</v>
      </c>
      <c r="AN31" s="279">
        <v>510</v>
      </c>
      <c r="AO31" s="279">
        <v>308</v>
      </c>
      <c r="AP31" s="280">
        <f t="shared" ref="AP31:AP43" si="28">SUM(AJ31/BM36)*1000</f>
        <v>6.8228425293734469</v>
      </c>
      <c r="AQ31" s="280">
        <f t="shared" ref="AQ31:AQ43" si="29">SUM(AM31/BM36)*1000</f>
        <v>7.8940384568988389</v>
      </c>
      <c r="AR31" s="281">
        <f>AP31-AQ31</f>
        <v>-1.0711959275253919</v>
      </c>
      <c r="AS31" s="280">
        <f t="shared" ref="AS31:AS43" si="30">(B31/BM36)*1000</f>
        <v>45.04813143863543</v>
      </c>
      <c r="AT31" s="280">
        <f t="shared" ref="AT31:AT43" si="31">(R31/BM36)*1000</f>
        <v>47.393181982677511</v>
      </c>
      <c r="AU31" s="279">
        <v>623</v>
      </c>
      <c r="AV31" s="280">
        <v>6.01</v>
      </c>
      <c r="AW31" s="279">
        <v>307</v>
      </c>
      <c r="AX31" s="280">
        <f t="shared" ref="AX31:AX43" si="32">SUM(AW31/BM36)*1000</f>
        <v>2.9626770247774372</v>
      </c>
      <c r="AZ31" s="43">
        <v>108</v>
      </c>
      <c r="BA31" s="53">
        <v>326247</v>
      </c>
      <c r="BB31" s="48">
        <f t="shared" si="21"/>
        <v>41.665201806745486</v>
      </c>
      <c r="BC31" s="43">
        <f t="shared" si="8"/>
        <v>327107.5</v>
      </c>
      <c r="BD31" s="48">
        <f t="shared" si="22"/>
        <v>42.985868560029957</v>
      </c>
      <c r="BE31" s="43">
        <f>AU30</f>
        <v>1906</v>
      </c>
      <c r="BF31" s="43">
        <f>AW30</f>
        <v>950</v>
      </c>
      <c r="BG31" s="49">
        <f>BF31/BE31</f>
        <v>0.49842602308499473</v>
      </c>
      <c r="BH31" s="43">
        <v>108</v>
      </c>
      <c r="BI31" s="54">
        <v>326247</v>
      </c>
      <c r="BJ31" s="48">
        <f t="shared" si="23"/>
        <v>-2.5985341210458337</v>
      </c>
      <c r="BK31" s="48">
        <f t="shared" si="19"/>
        <v>-1.3206667532844705</v>
      </c>
      <c r="BL31" s="48">
        <f t="shared" si="20"/>
        <v>-3.9192008743303042</v>
      </c>
      <c r="BM31" s="49"/>
      <c r="BO31" s="49"/>
    </row>
    <row r="32" spans="1:67" s="43" customFormat="1" ht="19.5" customHeight="1" thickBot="1">
      <c r="A32" s="287" t="s">
        <v>197</v>
      </c>
      <c r="B32" s="277">
        <f t="shared" si="26"/>
        <v>334</v>
      </c>
      <c r="C32" s="129">
        <v>164</v>
      </c>
      <c r="D32" s="129">
        <v>170</v>
      </c>
      <c r="E32" s="279">
        <v>7</v>
      </c>
      <c r="F32" s="279">
        <v>41</v>
      </c>
      <c r="G32" s="279">
        <v>15</v>
      </c>
      <c r="H32" s="279">
        <v>12</v>
      </c>
      <c r="I32" s="279">
        <v>10</v>
      </c>
      <c r="J32" s="279">
        <v>7</v>
      </c>
      <c r="K32" s="129">
        <v>4</v>
      </c>
      <c r="L32" s="287" t="s">
        <v>197</v>
      </c>
      <c r="M32" s="129">
        <v>0</v>
      </c>
      <c r="N32" s="129">
        <v>43</v>
      </c>
      <c r="O32" s="129">
        <v>183</v>
      </c>
      <c r="P32" s="279">
        <v>9</v>
      </c>
      <c r="Q32" s="129">
        <v>3</v>
      </c>
      <c r="R32" s="129">
        <f t="shared" ref="R32:R43" si="33">SUM(S32:T32)</f>
        <v>307</v>
      </c>
      <c r="S32" s="279">
        <v>141</v>
      </c>
      <c r="T32" s="279">
        <v>166</v>
      </c>
      <c r="U32" s="279">
        <v>5</v>
      </c>
      <c r="V32" s="279">
        <v>57</v>
      </c>
      <c r="W32" s="279">
        <v>20</v>
      </c>
      <c r="X32" s="279">
        <v>9</v>
      </c>
      <c r="Y32" s="279">
        <v>10</v>
      </c>
      <c r="Z32" s="279">
        <v>20</v>
      </c>
      <c r="AA32" s="129">
        <v>2</v>
      </c>
      <c r="AB32" s="129">
        <v>0</v>
      </c>
      <c r="AC32" s="129">
        <v>37</v>
      </c>
      <c r="AD32" s="129">
        <v>146</v>
      </c>
      <c r="AE32" s="129" t="s">
        <v>4</v>
      </c>
      <c r="AF32" s="287" t="s">
        <v>198</v>
      </c>
      <c r="AG32" s="129">
        <v>1</v>
      </c>
      <c r="AH32" s="129">
        <v>145</v>
      </c>
      <c r="AI32" s="129">
        <v>145</v>
      </c>
      <c r="AJ32" s="129">
        <f t="shared" si="27"/>
        <v>98</v>
      </c>
      <c r="AK32" s="129">
        <v>51</v>
      </c>
      <c r="AL32" s="129">
        <v>47</v>
      </c>
      <c r="AM32" s="129">
        <f t="shared" ref="AM32:AM43" si="34">SUM(AN32:AO32)</f>
        <v>145</v>
      </c>
      <c r="AN32" s="279">
        <v>84</v>
      </c>
      <c r="AO32" s="279">
        <v>61</v>
      </c>
      <c r="AP32" s="280">
        <f t="shared" si="28"/>
        <v>9.0539541759053961</v>
      </c>
      <c r="AQ32" s="280">
        <f t="shared" si="29"/>
        <v>13.396156688839614</v>
      </c>
      <c r="AR32" s="281">
        <f t="shared" ref="AR32:AR43" si="35">AP32-AQ32</f>
        <v>-4.3422025129342181</v>
      </c>
      <c r="AS32" s="280">
        <f t="shared" si="30"/>
        <v>30.857354028085734</v>
      </c>
      <c r="AT32" s="280">
        <f t="shared" si="31"/>
        <v>28.36289726533629</v>
      </c>
      <c r="AU32" s="279">
        <v>64</v>
      </c>
      <c r="AV32" s="280">
        <v>5.91</v>
      </c>
      <c r="AW32" s="279">
        <v>21</v>
      </c>
      <c r="AX32" s="280">
        <f t="shared" si="32"/>
        <v>1.9401330376940134</v>
      </c>
      <c r="AY32" s="314"/>
      <c r="BA32" s="48"/>
      <c r="BC32" s="274"/>
    </row>
    <row r="33" spans="1:74" s="43" customFormat="1" ht="19.5" customHeight="1">
      <c r="A33" s="287" t="s">
        <v>199</v>
      </c>
      <c r="B33" s="277">
        <f t="shared" si="26"/>
        <v>659</v>
      </c>
      <c r="C33" s="129">
        <v>318</v>
      </c>
      <c r="D33" s="129">
        <v>341</v>
      </c>
      <c r="E33" s="279">
        <v>9</v>
      </c>
      <c r="F33" s="279">
        <v>106</v>
      </c>
      <c r="G33" s="279">
        <v>58</v>
      </c>
      <c r="H33" s="279">
        <v>44</v>
      </c>
      <c r="I33" s="279">
        <v>15</v>
      </c>
      <c r="J33" s="279">
        <v>33</v>
      </c>
      <c r="K33" s="279">
        <v>5</v>
      </c>
      <c r="L33" s="287" t="s">
        <v>199</v>
      </c>
      <c r="M33" s="129">
        <v>0</v>
      </c>
      <c r="N33" s="129">
        <v>127</v>
      </c>
      <c r="O33" s="129">
        <v>254</v>
      </c>
      <c r="P33" s="279">
        <v>8</v>
      </c>
      <c r="Q33" s="129">
        <v>0</v>
      </c>
      <c r="R33" s="129">
        <f t="shared" si="33"/>
        <v>743</v>
      </c>
      <c r="S33" s="279">
        <v>319</v>
      </c>
      <c r="T33" s="279">
        <v>424</v>
      </c>
      <c r="U33" s="279">
        <v>24</v>
      </c>
      <c r="V33" s="279">
        <v>96</v>
      </c>
      <c r="W33" s="279">
        <v>45</v>
      </c>
      <c r="X33" s="279">
        <v>47</v>
      </c>
      <c r="Y33" s="279">
        <v>16</v>
      </c>
      <c r="Z33" s="279">
        <v>51</v>
      </c>
      <c r="AA33" s="279">
        <v>7</v>
      </c>
      <c r="AB33" s="129" t="s">
        <v>4</v>
      </c>
      <c r="AC33" s="129">
        <v>149</v>
      </c>
      <c r="AD33" s="129">
        <v>308</v>
      </c>
      <c r="AE33" s="129">
        <v>0</v>
      </c>
      <c r="AF33" s="287" t="s">
        <v>200</v>
      </c>
      <c r="AG33" s="129">
        <v>0</v>
      </c>
      <c r="AH33" s="129">
        <v>443</v>
      </c>
      <c r="AI33" s="129">
        <v>443</v>
      </c>
      <c r="AJ33" s="129">
        <f>SUM(AK33:AL33)</f>
        <v>148</v>
      </c>
      <c r="AK33" s="129">
        <v>89</v>
      </c>
      <c r="AL33" s="129">
        <v>59</v>
      </c>
      <c r="AM33" s="129">
        <f t="shared" si="34"/>
        <v>359</v>
      </c>
      <c r="AN33" s="279">
        <v>216</v>
      </c>
      <c r="AO33" s="279">
        <v>143</v>
      </c>
      <c r="AP33" s="280">
        <f t="shared" si="28"/>
        <v>6.2113104606022453</v>
      </c>
      <c r="AQ33" s="280">
        <f t="shared" si="29"/>
        <v>15.066624698352744</v>
      </c>
      <c r="AR33" s="281">
        <f t="shared" si="35"/>
        <v>-8.8553142377504983</v>
      </c>
      <c r="AS33" s="280">
        <f t="shared" si="30"/>
        <v>27.657118875249186</v>
      </c>
      <c r="AT33" s="280">
        <f t="shared" si="31"/>
        <v>31.182457244780188</v>
      </c>
      <c r="AU33" s="279">
        <v>129</v>
      </c>
      <c r="AV33" s="280">
        <v>5.41</v>
      </c>
      <c r="AW33" s="279">
        <v>61</v>
      </c>
      <c r="AX33" s="280">
        <f t="shared" si="32"/>
        <v>2.5600671493022769</v>
      </c>
      <c r="AY33" s="314"/>
      <c r="AZ33" s="315"/>
      <c r="BA33" s="316" t="s">
        <v>256</v>
      </c>
      <c r="BB33" s="317" t="s">
        <v>257</v>
      </c>
      <c r="BC33" s="318" t="s">
        <v>258</v>
      </c>
      <c r="BD33" s="317" t="s">
        <v>259</v>
      </c>
      <c r="BE33" s="317" t="s">
        <v>260</v>
      </c>
      <c r="BF33" s="317" t="s">
        <v>261</v>
      </c>
      <c r="BG33" s="317" t="s">
        <v>262</v>
      </c>
      <c r="BH33" s="317" t="s">
        <v>263</v>
      </c>
      <c r="BI33" s="317" t="s">
        <v>264</v>
      </c>
      <c r="BJ33" s="317" t="s">
        <v>265</v>
      </c>
      <c r="BK33" s="317" t="s">
        <v>266</v>
      </c>
      <c r="BL33" s="319"/>
      <c r="BM33" s="319" t="s">
        <v>267</v>
      </c>
      <c r="BN33" s="319" t="s">
        <v>268</v>
      </c>
      <c r="BO33" s="319" t="s">
        <v>269</v>
      </c>
      <c r="BP33" s="319" t="s">
        <v>270</v>
      </c>
      <c r="BQ33" s="319">
        <v>104</v>
      </c>
      <c r="BR33" s="319">
        <v>103</v>
      </c>
      <c r="BS33" s="319">
        <v>102</v>
      </c>
      <c r="BT33" s="319">
        <v>101</v>
      </c>
      <c r="BU33" s="319">
        <v>100</v>
      </c>
      <c r="BV33" s="320">
        <v>99</v>
      </c>
    </row>
    <row r="34" spans="1:74" s="43" customFormat="1" ht="19.5" customHeight="1">
      <c r="A34" s="287" t="s">
        <v>271</v>
      </c>
      <c r="B34" s="277">
        <f t="shared" si="26"/>
        <v>1232</v>
      </c>
      <c r="C34" s="129">
        <v>575</v>
      </c>
      <c r="D34" s="129">
        <v>657</v>
      </c>
      <c r="E34" s="279">
        <v>11</v>
      </c>
      <c r="F34" s="279">
        <v>83</v>
      </c>
      <c r="G34" s="279">
        <v>46</v>
      </c>
      <c r="H34" s="279">
        <v>32</v>
      </c>
      <c r="I34" s="279">
        <v>15</v>
      </c>
      <c r="J34" s="279">
        <v>47</v>
      </c>
      <c r="K34" s="279">
        <v>4</v>
      </c>
      <c r="L34" s="287" t="s">
        <v>271</v>
      </c>
      <c r="M34" s="129">
        <v>0</v>
      </c>
      <c r="N34" s="129">
        <v>158</v>
      </c>
      <c r="O34" s="129">
        <v>830</v>
      </c>
      <c r="P34" s="279">
        <v>6</v>
      </c>
      <c r="Q34" s="129" t="s">
        <v>4</v>
      </c>
      <c r="R34" s="129">
        <f t="shared" si="33"/>
        <v>1240</v>
      </c>
      <c r="S34" s="279">
        <v>568</v>
      </c>
      <c r="T34" s="279">
        <v>672</v>
      </c>
      <c r="U34" s="279">
        <v>14</v>
      </c>
      <c r="V34" s="279">
        <v>96</v>
      </c>
      <c r="W34" s="279">
        <v>40</v>
      </c>
      <c r="X34" s="279">
        <v>41</v>
      </c>
      <c r="Y34" s="279">
        <v>24</v>
      </c>
      <c r="Z34" s="279">
        <v>43</v>
      </c>
      <c r="AA34" s="279">
        <v>5</v>
      </c>
      <c r="AB34" s="129">
        <v>0</v>
      </c>
      <c r="AC34" s="129">
        <v>138</v>
      </c>
      <c r="AD34" s="129">
        <v>839</v>
      </c>
      <c r="AE34" s="129">
        <v>0</v>
      </c>
      <c r="AF34" s="287" t="s">
        <v>202</v>
      </c>
      <c r="AG34" s="129" t="s">
        <v>4</v>
      </c>
      <c r="AH34" s="129">
        <v>527</v>
      </c>
      <c r="AI34" s="129">
        <v>527</v>
      </c>
      <c r="AJ34" s="129">
        <f t="shared" si="27"/>
        <v>167</v>
      </c>
      <c r="AK34" s="129">
        <v>78</v>
      </c>
      <c r="AL34" s="129">
        <v>89</v>
      </c>
      <c r="AM34" s="129">
        <f t="shared" si="34"/>
        <v>211</v>
      </c>
      <c r="AN34" s="279">
        <v>140</v>
      </c>
      <c r="AO34" s="279">
        <v>71</v>
      </c>
      <c r="AP34" s="280">
        <f t="shared" si="28"/>
        <v>8.2997862929277861</v>
      </c>
      <c r="AQ34" s="280">
        <f t="shared" si="29"/>
        <v>10.486556334178223</v>
      </c>
      <c r="AR34" s="281">
        <f t="shared" si="35"/>
        <v>-2.1867700412504369</v>
      </c>
      <c r="AS34" s="280">
        <f t="shared" si="30"/>
        <v>61.229561155012178</v>
      </c>
      <c r="AT34" s="280">
        <f t="shared" si="31"/>
        <v>61.6271557079668</v>
      </c>
      <c r="AU34" s="279">
        <v>101</v>
      </c>
      <c r="AV34" s="280">
        <v>5.0199999999999996</v>
      </c>
      <c r="AW34" s="279">
        <v>66</v>
      </c>
      <c r="AX34" s="280">
        <f t="shared" si="32"/>
        <v>3.2801550618756523</v>
      </c>
      <c r="AZ34" s="321" t="s">
        <v>272</v>
      </c>
      <c r="BA34" s="224">
        <v>326247</v>
      </c>
      <c r="BB34" s="224">
        <v>327968</v>
      </c>
      <c r="BC34" s="224">
        <v>329237</v>
      </c>
      <c r="BD34" s="224">
        <v>330911</v>
      </c>
      <c r="BE34" s="224">
        <v>331945</v>
      </c>
      <c r="BF34" s="224">
        <v>333392</v>
      </c>
      <c r="BG34" s="224">
        <v>333897</v>
      </c>
      <c r="BH34" s="224">
        <v>335190</v>
      </c>
      <c r="BI34" s="224">
        <v>336838</v>
      </c>
      <c r="BJ34" s="224">
        <v>338805</v>
      </c>
      <c r="BK34" s="224">
        <v>340964</v>
      </c>
      <c r="BL34" s="224"/>
      <c r="BM34" s="224">
        <v>327107.5</v>
      </c>
      <c r="BN34" s="224">
        <v>328602.5</v>
      </c>
      <c r="BO34" s="224">
        <v>330074</v>
      </c>
      <c r="BP34" s="224">
        <v>331428</v>
      </c>
      <c r="BQ34" s="31">
        <v>332668.5</v>
      </c>
      <c r="BR34" s="224">
        <v>333644.5</v>
      </c>
      <c r="BS34" s="224">
        <v>334543.5</v>
      </c>
      <c r="BT34" s="224">
        <v>336014</v>
      </c>
      <c r="BU34" s="224">
        <v>337821.5</v>
      </c>
      <c r="BV34" s="322">
        <v>339884.5</v>
      </c>
    </row>
    <row r="35" spans="1:74" s="43" customFormat="1" ht="19.5" customHeight="1" thickBot="1">
      <c r="A35" s="287" t="s">
        <v>273</v>
      </c>
      <c r="B35" s="277">
        <f t="shared" si="26"/>
        <v>4023</v>
      </c>
      <c r="C35" s="129">
        <v>1813</v>
      </c>
      <c r="D35" s="129">
        <v>2210</v>
      </c>
      <c r="E35" s="279">
        <v>74</v>
      </c>
      <c r="F35" s="279">
        <v>276</v>
      </c>
      <c r="G35" s="279">
        <v>178</v>
      </c>
      <c r="H35" s="279">
        <v>105</v>
      </c>
      <c r="I35" s="279">
        <v>62</v>
      </c>
      <c r="J35" s="279">
        <v>84</v>
      </c>
      <c r="K35" s="279">
        <v>15</v>
      </c>
      <c r="L35" s="287" t="s">
        <v>273</v>
      </c>
      <c r="M35" s="129">
        <v>0</v>
      </c>
      <c r="N35" s="129">
        <v>405</v>
      </c>
      <c r="O35" s="129">
        <v>2776</v>
      </c>
      <c r="P35" s="279">
        <v>48</v>
      </c>
      <c r="Q35" s="129">
        <v>0</v>
      </c>
      <c r="R35" s="129">
        <f t="shared" si="33"/>
        <v>3516</v>
      </c>
      <c r="S35" s="279">
        <v>1628</v>
      </c>
      <c r="T35" s="279">
        <v>1888</v>
      </c>
      <c r="U35" s="279">
        <v>66</v>
      </c>
      <c r="V35" s="279">
        <v>368</v>
      </c>
      <c r="W35" s="279">
        <v>195</v>
      </c>
      <c r="X35" s="279">
        <v>114</v>
      </c>
      <c r="Y35" s="279">
        <v>47</v>
      </c>
      <c r="Z35" s="279">
        <v>101</v>
      </c>
      <c r="AA35" s="279">
        <v>23</v>
      </c>
      <c r="AB35" s="129" t="s">
        <v>4</v>
      </c>
      <c r="AC35" s="129">
        <v>386</v>
      </c>
      <c r="AD35" s="129">
        <v>2213</v>
      </c>
      <c r="AE35" s="129">
        <v>2</v>
      </c>
      <c r="AF35" s="287" t="s">
        <v>204</v>
      </c>
      <c r="AG35" s="129">
        <v>1</v>
      </c>
      <c r="AH35" s="129">
        <v>2227</v>
      </c>
      <c r="AI35" s="129">
        <v>2227</v>
      </c>
      <c r="AJ35" s="129">
        <f t="shared" si="27"/>
        <v>586</v>
      </c>
      <c r="AK35" s="129">
        <v>302</v>
      </c>
      <c r="AL35" s="129">
        <v>284</v>
      </c>
      <c r="AM35" s="129">
        <f t="shared" si="34"/>
        <v>690</v>
      </c>
      <c r="AN35" s="279">
        <v>430</v>
      </c>
      <c r="AO35" s="279">
        <v>260</v>
      </c>
      <c r="AP35" s="280">
        <f t="shared" si="28"/>
        <v>7.0262104026282346</v>
      </c>
      <c r="AQ35" s="280">
        <f t="shared" si="29"/>
        <v>8.2731828972926316</v>
      </c>
      <c r="AR35" s="281">
        <f t="shared" si="35"/>
        <v>-1.246972494664397</v>
      </c>
      <c r="AS35" s="280">
        <f t="shared" si="30"/>
        <v>48.236253327258339</v>
      </c>
      <c r="AT35" s="280">
        <f t="shared" si="31"/>
        <v>42.157262415769409</v>
      </c>
      <c r="AU35" s="279">
        <v>483</v>
      </c>
      <c r="AV35" s="280">
        <v>5.79</v>
      </c>
      <c r="AW35" s="279">
        <v>213</v>
      </c>
      <c r="AX35" s="280">
        <f t="shared" si="32"/>
        <v>2.5538955900338123</v>
      </c>
      <c r="AZ35" s="321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322"/>
    </row>
    <row r="36" spans="1:74" s="43" customFormat="1" ht="16.5" customHeight="1">
      <c r="A36" s="287" t="s">
        <v>274</v>
      </c>
      <c r="B36" s="277">
        <f t="shared" si="26"/>
        <v>683</v>
      </c>
      <c r="C36" s="129">
        <v>314</v>
      </c>
      <c r="D36" s="129">
        <v>369</v>
      </c>
      <c r="E36" s="279">
        <v>26</v>
      </c>
      <c r="F36" s="279">
        <v>98</v>
      </c>
      <c r="G36" s="279">
        <v>44</v>
      </c>
      <c r="H36" s="279">
        <v>21</v>
      </c>
      <c r="I36" s="279">
        <v>9</v>
      </c>
      <c r="J36" s="279">
        <v>30</v>
      </c>
      <c r="K36" s="279">
        <v>5</v>
      </c>
      <c r="L36" s="287" t="s">
        <v>274</v>
      </c>
      <c r="M36" s="129" t="s">
        <v>4</v>
      </c>
      <c r="N36" s="129">
        <v>92</v>
      </c>
      <c r="O36" s="129">
        <v>350</v>
      </c>
      <c r="P36" s="279">
        <v>8</v>
      </c>
      <c r="Q36" s="129">
        <v>0</v>
      </c>
      <c r="R36" s="129">
        <f t="shared" si="33"/>
        <v>717</v>
      </c>
      <c r="S36" s="279">
        <v>296</v>
      </c>
      <c r="T36" s="279">
        <v>421</v>
      </c>
      <c r="U36" s="279">
        <v>16</v>
      </c>
      <c r="V36" s="279">
        <v>85</v>
      </c>
      <c r="W36" s="279">
        <v>31</v>
      </c>
      <c r="X36" s="279">
        <v>25</v>
      </c>
      <c r="Y36" s="279">
        <v>16</v>
      </c>
      <c r="Z36" s="279">
        <v>21</v>
      </c>
      <c r="AA36" s="129">
        <v>6</v>
      </c>
      <c r="AB36" s="129" t="s">
        <v>4</v>
      </c>
      <c r="AC36" s="129">
        <v>97</v>
      </c>
      <c r="AD36" s="129">
        <v>419</v>
      </c>
      <c r="AE36" s="129">
        <v>0</v>
      </c>
      <c r="AF36" s="287" t="s">
        <v>206</v>
      </c>
      <c r="AG36" s="129">
        <v>1</v>
      </c>
      <c r="AH36" s="129">
        <v>334</v>
      </c>
      <c r="AI36" s="129">
        <v>334</v>
      </c>
      <c r="AJ36" s="129">
        <f t="shared" si="27"/>
        <v>131</v>
      </c>
      <c r="AK36" s="129">
        <v>63</v>
      </c>
      <c r="AL36" s="129">
        <v>68</v>
      </c>
      <c r="AM36" s="129">
        <f t="shared" si="34"/>
        <v>223</v>
      </c>
      <c r="AN36" s="279">
        <v>135</v>
      </c>
      <c r="AO36" s="279">
        <v>88</v>
      </c>
      <c r="AP36" s="280">
        <f t="shared" si="28"/>
        <v>7.3247784394307915</v>
      </c>
      <c r="AQ36" s="280">
        <f t="shared" si="29"/>
        <v>12.468897648802036</v>
      </c>
      <c r="AR36" s="281">
        <f t="shared" si="35"/>
        <v>-5.1441192093712447</v>
      </c>
      <c r="AS36" s="280">
        <f t="shared" si="30"/>
        <v>38.18949369565825</v>
      </c>
      <c r="AT36" s="280">
        <f t="shared" si="31"/>
        <v>40.090581229556321</v>
      </c>
      <c r="AU36" s="279">
        <v>83</v>
      </c>
      <c r="AV36" s="280">
        <v>4.6399999999999997</v>
      </c>
      <c r="AW36" s="279">
        <v>47</v>
      </c>
      <c r="AX36" s="280">
        <f t="shared" si="32"/>
        <v>2.6279739439179179</v>
      </c>
      <c r="AZ36" s="321" t="s">
        <v>275</v>
      </c>
      <c r="BA36" s="224">
        <v>103404</v>
      </c>
      <c r="BB36" s="224">
        <v>103841</v>
      </c>
      <c r="BC36" s="224">
        <v>104380</v>
      </c>
      <c r="BD36" s="224">
        <v>105034</v>
      </c>
      <c r="BE36" s="224">
        <v>105724</v>
      </c>
      <c r="BF36" s="224">
        <v>106368</v>
      </c>
      <c r="BG36" s="224">
        <v>107281</v>
      </c>
      <c r="BH36" s="224">
        <v>108077</v>
      </c>
      <c r="BI36" s="224">
        <v>108755</v>
      </c>
      <c r="BJ36" s="224">
        <v>109251</v>
      </c>
      <c r="BK36" s="224"/>
      <c r="BL36" s="224"/>
      <c r="BM36" s="323">
        <v>103622.5</v>
      </c>
      <c r="BN36" s="224">
        <v>104110.5</v>
      </c>
      <c r="BO36" s="224">
        <v>104707</v>
      </c>
      <c r="BP36" s="224">
        <v>105379</v>
      </c>
      <c r="BQ36" s="224">
        <v>106046</v>
      </c>
      <c r="BR36" s="224">
        <v>106824.5</v>
      </c>
      <c r="BS36" s="224">
        <v>107679</v>
      </c>
      <c r="BT36" s="224">
        <v>108416</v>
      </c>
      <c r="BU36" s="224">
        <v>109003</v>
      </c>
      <c r="BV36" s="322"/>
    </row>
    <row r="37" spans="1:74" s="43" customFormat="1" ht="19.5" customHeight="1">
      <c r="A37" s="287" t="s">
        <v>276</v>
      </c>
      <c r="B37" s="277">
        <f t="shared" si="26"/>
        <v>342</v>
      </c>
      <c r="C37" s="129">
        <v>171</v>
      </c>
      <c r="D37" s="129">
        <v>171</v>
      </c>
      <c r="E37" s="279">
        <v>11</v>
      </c>
      <c r="F37" s="279">
        <v>75</v>
      </c>
      <c r="G37" s="279">
        <v>23</v>
      </c>
      <c r="H37" s="279">
        <v>14</v>
      </c>
      <c r="I37" s="279">
        <v>3</v>
      </c>
      <c r="J37" s="279">
        <v>15</v>
      </c>
      <c r="K37" s="129">
        <v>6</v>
      </c>
      <c r="L37" s="287" t="s">
        <v>276</v>
      </c>
      <c r="M37" s="129">
        <v>0</v>
      </c>
      <c r="N37" s="129">
        <v>52</v>
      </c>
      <c r="O37" s="129">
        <v>142</v>
      </c>
      <c r="P37" s="279">
        <v>1</v>
      </c>
      <c r="Q37" s="129" t="s">
        <v>4</v>
      </c>
      <c r="R37" s="129">
        <f t="shared" si="33"/>
        <v>463</v>
      </c>
      <c r="S37" s="279">
        <v>230</v>
      </c>
      <c r="T37" s="279">
        <v>233</v>
      </c>
      <c r="U37" s="279">
        <v>11</v>
      </c>
      <c r="V37" s="279">
        <v>95</v>
      </c>
      <c r="W37" s="279">
        <v>28</v>
      </c>
      <c r="X37" s="279">
        <v>31</v>
      </c>
      <c r="Y37" s="279">
        <v>13</v>
      </c>
      <c r="Z37" s="279">
        <v>17</v>
      </c>
      <c r="AA37" s="279">
        <v>4</v>
      </c>
      <c r="AB37" s="129" t="s">
        <v>4</v>
      </c>
      <c r="AC37" s="129">
        <v>68</v>
      </c>
      <c r="AD37" s="129">
        <v>195</v>
      </c>
      <c r="AE37" s="129">
        <v>1</v>
      </c>
      <c r="AF37" s="287" t="s">
        <v>208</v>
      </c>
      <c r="AG37" s="129" t="s">
        <v>4</v>
      </c>
      <c r="AH37" s="129">
        <v>187</v>
      </c>
      <c r="AI37" s="129">
        <v>187</v>
      </c>
      <c r="AJ37" s="129">
        <f t="shared" si="27"/>
        <v>61</v>
      </c>
      <c r="AK37" s="129">
        <v>34</v>
      </c>
      <c r="AL37" s="129">
        <v>27</v>
      </c>
      <c r="AM37" s="129">
        <f t="shared" si="34"/>
        <v>146</v>
      </c>
      <c r="AN37" s="279">
        <v>93</v>
      </c>
      <c r="AO37" s="279">
        <v>53</v>
      </c>
      <c r="AP37" s="280">
        <f t="shared" si="28"/>
        <v>4.8173741362290228</v>
      </c>
      <c r="AQ37" s="280">
        <f t="shared" si="29"/>
        <v>11.53010858835143</v>
      </c>
      <c r="AR37" s="281">
        <f t="shared" si="35"/>
        <v>-6.7127344521224073</v>
      </c>
      <c r="AS37" s="280">
        <f t="shared" si="30"/>
        <v>27.00888450148075</v>
      </c>
      <c r="AT37" s="280">
        <f t="shared" si="31"/>
        <v>36.564659427443239</v>
      </c>
      <c r="AU37" s="279">
        <v>74</v>
      </c>
      <c r="AV37" s="280">
        <v>5.84</v>
      </c>
      <c r="AW37" s="279">
        <v>29</v>
      </c>
      <c r="AX37" s="280">
        <f t="shared" si="32"/>
        <v>2.2902270483711749</v>
      </c>
      <c r="AZ37" s="321" t="s">
        <v>277</v>
      </c>
      <c r="BA37" s="224">
        <v>10802</v>
      </c>
      <c r="BB37" s="224">
        <v>10846</v>
      </c>
      <c r="BC37" s="224">
        <v>10861</v>
      </c>
      <c r="BD37" s="224">
        <v>11004</v>
      </c>
      <c r="BE37" s="224">
        <v>11115</v>
      </c>
      <c r="BF37" s="224">
        <v>11237</v>
      </c>
      <c r="BG37" s="224">
        <v>11397</v>
      </c>
      <c r="BH37" s="224">
        <v>11532</v>
      </c>
      <c r="BI37" s="224">
        <v>11712</v>
      </c>
      <c r="BJ37" s="224">
        <v>11957</v>
      </c>
      <c r="BK37" s="224"/>
      <c r="BL37" s="224"/>
      <c r="BM37" s="324">
        <v>10824</v>
      </c>
      <c r="BN37" s="224">
        <v>10853.5</v>
      </c>
      <c r="BO37" s="224">
        <v>10932.5</v>
      </c>
      <c r="BP37" s="224">
        <v>11059.5</v>
      </c>
      <c r="BQ37" s="224">
        <v>11176</v>
      </c>
      <c r="BR37" s="224">
        <v>11317</v>
      </c>
      <c r="BS37" s="224">
        <v>11464.5</v>
      </c>
      <c r="BT37" s="224">
        <v>11622</v>
      </c>
      <c r="BU37" s="224">
        <v>11834.5</v>
      </c>
      <c r="BV37" s="322"/>
    </row>
    <row r="38" spans="1:74" s="43" customFormat="1" ht="19.5" customHeight="1">
      <c r="A38" s="287" t="s">
        <v>278</v>
      </c>
      <c r="B38" s="277">
        <f t="shared" si="26"/>
        <v>111</v>
      </c>
      <c r="C38" s="129">
        <v>56</v>
      </c>
      <c r="D38" s="129">
        <v>55</v>
      </c>
      <c r="E38" s="129">
        <v>4</v>
      </c>
      <c r="F38" s="279">
        <v>19</v>
      </c>
      <c r="G38" s="279">
        <v>4</v>
      </c>
      <c r="H38" s="279">
        <v>5</v>
      </c>
      <c r="I38" s="279">
        <v>0</v>
      </c>
      <c r="J38" s="279">
        <v>5</v>
      </c>
      <c r="K38" s="129">
        <v>3</v>
      </c>
      <c r="L38" s="287" t="s">
        <v>278</v>
      </c>
      <c r="M38" s="129">
        <v>0</v>
      </c>
      <c r="N38" s="129">
        <v>27</v>
      </c>
      <c r="O38" s="129">
        <v>43</v>
      </c>
      <c r="P38" s="279">
        <v>1</v>
      </c>
      <c r="Q38" s="129">
        <v>0</v>
      </c>
      <c r="R38" s="129">
        <f t="shared" si="33"/>
        <v>300</v>
      </c>
      <c r="S38" s="279">
        <v>135</v>
      </c>
      <c r="T38" s="279">
        <v>165</v>
      </c>
      <c r="U38" s="129">
        <v>0</v>
      </c>
      <c r="V38" s="279">
        <v>73</v>
      </c>
      <c r="W38" s="279">
        <v>14</v>
      </c>
      <c r="X38" s="279">
        <v>10</v>
      </c>
      <c r="Y38" s="279">
        <v>2</v>
      </c>
      <c r="Z38" s="279">
        <v>8</v>
      </c>
      <c r="AA38" s="279">
        <v>4</v>
      </c>
      <c r="AB38" s="129" t="s">
        <v>4</v>
      </c>
      <c r="AC38" s="129">
        <v>65</v>
      </c>
      <c r="AD38" s="129">
        <v>124</v>
      </c>
      <c r="AE38" s="129" t="s">
        <v>4</v>
      </c>
      <c r="AF38" s="287" t="s">
        <v>210</v>
      </c>
      <c r="AG38" s="129">
        <v>0</v>
      </c>
      <c r="AH38" s="129">
        <v>57</v>
      </c>
      <c r="AI38" s="129">
        <v>57</v>
      </c>
      <c r="AJ38" s="129">
        <f t="shared" si="27"/>
        <v>23</v>
      </c>
      <c r="AK38" s="129">
        <v>13</v>
      </c>
      <c r="AL38" s="129">
        <v>10</v>
      </c>
      <c r="AM38" s="129">
        <f t="shared" si="34"/>
        <v>74</v>
      </c>
      <c r="AN38" s="279">
        <v>43</v>
      </c>
      <c r="AO38" s="279">
        <v>31</v>
      </c>
      <c r="AP38" s="280">
        <f t="shared" si="28"/>
        <v>4.9848287819679236</v>
      </c>
      <c r="AQ38" s="280">
        <f t="shared" si="29"/>
        <v>16.038144776766362</v>
      </c>
      <c r="AR38" s="281">
        <f t="shared" si="35"/>
        <v>-11.053315994798439</v>
      </c>
      <c r="AS38" s="280">
        <f t="shared" si="30"/>
        <v>24.057217165149545</v>
      </c>
      <c r="AT38" s="280">
        <f t="shared" si="31"/>
        <v>65.019505851755525</v>
      </c>
      <c r="AU38" s="279">
        <v>24</v>
      </c>
      <c r="AV38" s="280">
        <v>5.2</v>
      </c>
      <c r="AW38" s="279">
        <v>7</v>
      </c>
      <c r="AX38" s="280">
        <f t="shared" si="32"/>
        <v>1.517121803207629</v>
      </c>
      <c r="AY38" s="128"/>
      <c r="AZ38" s="303" t="s">
        <v>279</v>
      </c>
      <c r="BA38" s="325">
        <v>23648</v>
      </c>
      <c r="BB38" s="224">
        <v>24007</v>
      </c>
      <c r="BC38" s="224">
        <v>24345</v>
      </c>
      <c r="BD38" s="224">
        <v>24740</v>
      </c>
      <c r="BE38" s="224">
        <v>25013</v>
      </c>
      <c r="BF38" s="224">
        <v>25396</v>
      </c>
      <c r="BG38" s="224">
        <v>25695</v>
      </c>
      <c r="BH38" s="224">
        <v>26055</v>
      </c>
      <c r="BI38" s="224">
        <v>26452</v>
      </c>
      <c r="BJ38" s="224">
        <v>26879</v>
      </c>
      <c r="BK38" s="224"/>
      <c r="BL38" s="224"/>
      <c r="BM38" s="324">
        <v>23827.5</v>
      </c>
      <c r="BN38" s="224">
        <v>24176</v>
      </c>
      <c r="BO38" s="224">
        <v>24542.5</v>
      </c>
      <c r="BP38" s="224">
        <v>24876.5</v>
      </c>
      <c r="BQ38" s="224">
        <v>25204.5</v>
      </c>
      <c r="BR38" s="224">
        <v>25545.5</v>
      </c>
      <c r="BS38" s="224">
        <v>25875</v>
      </c>
      <c r="BT38" s="224">
        <v>26253.5</v>
      </c>
      <c r="BU38" s="224">
        <v>26665.5</v>
      </c>
      <c r="BV38" s="322"/>
    </row>
    <row r="39" spans="1:74" s="43" customFormat="1" ht="19.5" customHeight="1">
      <c r="A39" s="287" t="s">
        <v>280</v>
      </c>
      <c r="B39" s="277">
        <f t="shared" si="26"/>
        <v>344</v>
      </c>
      <c r="C39" s="129">
        <v>147</v>
      </c>
      <c r="D39" s="129">
        <v>197</v>
      </c>
      <c r="E39" s="279">
        <v>5</v>
      </c>
      <c r="F39" s="279">
        <v>64</v>
      </c>
      <c r="G39" s="279">
        <v>18</v>
      </c>
      <c r="H39" s="279">
        <v>19</v>
      </c>
      <c r="I39" s="279">
        <v>9</v>
      </c>
      <c r="J39" s="279">
        <v>20</v>
      </c>
      <c r="K39" s="279">
        <v>0</v>
      </c>
      <c r="L39" s="287" t="s">
        <v>280</v>
      </c>
      <c r="M39" s="129" t="s">
        <v>4</v>
      </c>
      <c r="N39" s="129">
        <v>64</v>
      </c>
      <c r="O39" s="129">
        <v>140</v>
      </c>
      <c r="P39" s="279">
        <v>5</v>
      </c>
      <c r="Q39" s="129" t="s">
        <v>4</v>
      </c>
      <c r="R39" s="129">
        <f t="shared" si="33"/>
        <v>469</v>
      </c>
      <c r="S39" s="279">
        <v>236</v>
      </c>
      <c r="T39" s="279">
        <v>233</v>
      </c>
      <c r="U39" s="279">
        <v>14</v>
      </c>
      <c r="V39" s="279">
        <v>94</v>
      </c>
      <c r="W39" s="279">
        <v>23</v>
      </c>
      <c r="X39" s="279">
        <v>16</v>
      </c>
      <c r="Y39" s="279">
        <v>10</v>
      </c>
      <c r="Z39" s="279">
        <v>21</v>
      </c>
      <c r="AA39" s="279">
        <v>5</v>
      </c>
      <c r="AB39" s="129" t="s">
        <v>4</v>
      </c>
      <c r="AC39" s="129">
        <v>66</v>
      </c>
      <c r="AD39" s="129">
        <v>220</v>
      </c>
      <c r="AE39" s="129" t="s">
        <v>4</v>
      </c>
      <c r="AF39" s="287" t="s">
        <v>212</v>
      </c>
      <c r="AG39" s="129" t="s">
        <v>4</v>
      </c>
      <c r="AH39" s="129">
        <v>203</v>
      </c>
      <c r="AI39" s="129">
        <v>203</v>
      </c>
      <c r="AJ39" s="129">
        <f t="shared" si="27"/>
        <v>70</v>
      </c>
      <c r="AK39" s="129">
        <v>36</v>
      </c>
      <c r="AL39" s="129">
        <v>34</v>
      </c>
      <c r="AM39" s="129">
        <f t="shared" si="34"/>
        <v>150</v>
      </c>
      <c r="AN39" s="279">
        <v>97</v>
      </c>
      <c r="AO39" s="279">
        <v>53</v>
      </c>
      <c r="AP39" s="280">
        <f t="shared" si="28"/>
        <v>6.0603437080645861</v>
      </c>
      <c r="AQ39" s="280">
        <f t="shared" si="29"/>
        <v>12.986450802995542</v>
      </c>
      <c r="AR39" s="281">
        <f t="shared" si="35"/>
        <v>-6.9261070949309556</v>
      </c>
      <c r="AS39" s="280">
        <f t="shared" si="30"/>
        <v>29.782260508203109</v>
      </c>
      <c r="AT39" s="280">
        <f t="shared" si="31"/>
        <v>40.60430284403273</v>
      </c>
      <c r="AU39" s="279">
        <v>58</v>
      </c>
      <c r="AV39" s="280">
        <v>5.0199999999999996</v>
      </c>
      <c r="AW39" s="279">
        <v>36</v>
      </c>
      <c r="AX39" s="280">
        <f t="shared" si="32"/>
        <v>3.1167481927189296</v>
      </c>
      <c r="AY39" s="128"/>
      <c r="AZ39" s="303" t="s">
        <v>281</v>
      </c>
      <c r="BA39" s="325">
        <v>20083</v>
      </c>
      <c r="BB39" s="224">
        <v>20159</v>
      </c>
      <c r="BC39" s="224">
        <v>20185</v>
      </c>
      <c r="BD39" s="224">
        <v>20274</v>
      </c>
      <c r="BE39" s="224">
        <v>20216</v>
      </c>
      <c r="BF39" s="224">
        <v>20286</v>
      </c>
      <c r="BG39" s="224">
        <v>20148</v>
      </c>
      <c r="BH39" s="224">
        <v>20131</v>
      </c>
      <c r="BI39" s="224">
        <v>20130</v>
      </c>
      <c r="BJ39" s="224">
        <v>20206</v>
      </c>
      <c r="BK39" s="224"/>
      <c r="BL39" s="224"/>
      <c r="BM39" s="324">
        <v>20121</v>
      </c>
      <c r="BN39" s="224">
        <v>20172</v>
      </c>
      <c r="BO39" s="224">
        <v>20229.5</v>
      </c>
      <c r="BP39" s="224">
        <v>20245</v>
      </c>
      <c r="BQ39" s="224">
        <v>20251</v>
      </c>
      <c r="BR39" s="224">
        <v>20217</v>
      </c>
      <c r="BS39" s="224">
        <v>20139.5</v>
      </c>
      <c r="BT39" s="224">
        <v>20130.5</v>
      </c>
      <c r="BU39" s="224">
        <v>20168</v>
      </c>
      <c r="BV39" s="322"/>
    </row>
    <row r="40" spans="1:74" s="43" customFormat="1" ht="19.5" customHeight="1">
      <c r="A40" s="287" t="s">
        <v>282</v>
      </c>
      <c r="B40" s="277">
        <f t="shared" si="26"/>
        <v>288</v>
      </c>
      <c r="C40" s="129">
        <v>140</v>
      </c>
      <c r="D40" s="129">
        <v>148</v>
      </c>
      <c r="E40" s="129">
        <v>4</v>
      </c>
      <c r="F40" s="279">
        <v>46</v>
      </c>
      <c r="G40" s="279">
        <v>8</v>
      </c>
      <c r="H40" s="279">
        <v>12</v>
      </c>
      <c r="I40" s="279">
        <v>7</v>
      </c>
      <c r="J40" s="279">
        <v>17</v>
      </c>
      <c r="K40" s="129">
        <v>2</v>
      </c>
      <c r="L40" s="287" t="s">
        <v>282</v>
      </c>
      <c r="M40" s="129" t="s">
        <v>4</v>
      </c>
      <c r="N40" s="129">
        <v>90</v>
      </c>
      <c r="O40" s="129">
        <v>98</v>
      </c>
      <c r="P40" s="279">
        <v>4</v>
      </c>
      <c r="Q40" s="129">
        <v>0</v>
      </c>
      <c r="R40" s="129">
        <f t="shared" si="33"/>
        <v>293</v>
      </c>
      <c r="S40" s="279">
        <v>128</v>
      </c>
      <c r="T40" s="279">
        <v>165</v>
      </c>
      <c r="U40" s="279">
        <v>2</v>
      </c>
      <c r="V40" s="279">
        <v>51</v>
      </c>
      <c r="W40" s="279">
        <v>17</v>
      </c>
      <c r="X40" s="279">
        <v>15</v>
      </c>
      <c r="Y40" s="279">
        <v>12</v>
      </c>
      <c r="Z40" s="279">
        <v>14</v>
      </c>
      <c r="AA40" s="279">
        <v>1</v>
      </c>
      <c r="AB40" s="129" t="s">
        <v>4</v>
      </c>
      <c r="AC40" s="129">
        <v>83</v>
      </c>
      <c r="AD40" s="129">
        <v>98</v>
      </c>
      <c r="AE40" s="129">
        <v>0</v>
      </c>
      <c r="AF40" s="287" t="s">
        <v>214</v>
      </c>
      <c r="AG40" s="129">
        <v>0</v>
      </c>
      <c r="AH40" s="129">
        <v>146</v>
      </c>
      <c r="AI40" s="129">
        <v>146</v>
      </c>
      <c r="AJ40" s="129">
        <f t="shared" si="27"/>
        <v>57</v>
      </c>
      <c r="AK40" s="129">
        <v>32</v>
      </c>
      <c r="AL40" s="129">
        <v>25</v>
      </c>
      <c r="AM40" s="129">
        <f t="shared" si="34"/>
        <v>152</v>
      </c>
      <c r="AN40" s="279">
        <v>106</v>
      </c>
      <c r="AO40" s="279">
        <v>46</v>
      </c>
      <c r="AP40" s="280">
        <f t="shared" si="28"/>
        <v>5.5778451903317352</v>
      </c>
      <c r="AQ40" s="280">
        <f t="shared" si="29"/>
        <v>14.874253840884625</v>
      </c>
      <c r="AR40" s="281">
        <f t="shared" si="35"/>
        <v>-9.2964086505528911</v>
      </c>
      <c r="AS40" s="280">
        <f t="shared" si="30"/>
        <v>28.182796751149819</v>
      </c>
      <c r="AT40" s="280">
        <f t="shared" si="31"/>
        <v>28.672081416968393</v>
      </c>
      <c r="AU40" s="279">
        <v>48</v>
      </c>
      <c r="AV40" s="280">
        <v>4.7</v>
      </c>
      <c r="AW40" s="279">
        <v>15</v>
      </c>
      <c r="AX40" s="280">
        <f t="shared" si="32"/>
        <v>1.4678539974557197</v>
      </c>
      <c r="AY40" s="128"/>
      <c r="AZ40" s="303" t="s">
        <v>283</v>
      </c>
      <c r="BA40" s="325">
        <v>83583</v>
      </c>
      <c r="BB40" s="224">
        <v>83221</v>
      </c>
      <c r="BC40" s="224">
        <v>83747</v>
      </c>
      <c r="BD40" s="224">
        <v>83656</v>
      </c>
      <c r="BE40" s="224">
        <v>83240</v>
      </c>
      <c r="BF40" s="224">
        <v>82577</v>
      </c>
      <c r="BG40" s="224">
        <v>82157</v>
      </c>
      <c r="BH40" s="224">
        <v>81325</v>
      </c>
      <c r="BI40" s="224">
        <v>80464</v>
      </c>
      <c r="BJ40" s="224">
        <v>79688</v>
      </c>
      <c r="BK40" s="224"/>
      <c r="BL40" s="224"/>
      <c r="BM40" s="324">
        <v>83402</v>
      </c>
      <c r="BN40" s="224">
        <v>83484</v>
      </c>
      <c r="BO40" s="224">
        <v>83701.5</v>
      </c>
      <c r="BP40" s="224">
        <v>83448</v>
      </c>
      <c r="BQ40" s="224">
        <v>82908.5</v>
      </c>
      <c r="BR40" s="224">
        <v>82367</v>
      </c>
      <c r="BS40" s="224">
        <v>81741</v>
      </c>
      <c r="BT40" s="224">
        <v>80894.5</v>
      </c>
      <c r="BU40" s="224">
        <v>80076</v>
      </c>
      <c r="BV40" s="322"/>
    </row>
    <row r="41" spans="1:74" s="43" customFormat="1" ht="19.5" customHeight="1">
      <c r="A41" s="287" t="s">
        <v>284</v>
      </c>
      <c r="B41" s="277">
        <f t="shared" si="26"/>
        <v>580</v>
      </c>
      <c r="C41" s="129">
        <v>271</v>
      </c>
      <c r="D41" s="129">
        <v>309</v>
      </c>
      <c r="E41" s="279">
        <v>7</v>
      </c>
      <c r="F41" s="279">
        <v>50</v>
      </c>
      <c r="G41" s="279">
        <v>10</v>
      </c>
      <c r="H41" s="279">
        <v>23</v>
      </c>
      <c r="I41" s="279">
        <v>3</v>
      </c>
      <c r="J41" s="279">
        <v>11</v>
      </c>
      <c r="K41" s="279">
        <v>2</v>
      </c>
      <c r="L41" s="287" t="s">
        <v>284</v>
      </c>
      <c r="M41" s="129" t="s">
        <v>4</v>
      </c>
      <c r="N41" s="129">
        <v>93</v>
      </c>
      <c r="O41" s="129">
        <v>376</v>
      </c>
      <c r="P41" s="279">
        <v>3</v>
      </c>
      <c r="Q41" s="279">
        <v>2</v>
      </c>
      <c r="R41" s="129">
        <f t="shared" si="33"/>
        <v>635</v>
      </c>
      <c r="S41" s="279">
        <v>290</v>
      </c>
      <c r="T41" s="279">
        <v>345</v>
      </c>
      <c r="U41" s="279">
        <v>15</v>
      </c>
      <c r="V41" s="279">
        <v>47</v>
      </c>
      <c r="W41" s="279">
        <v>18</v>
      </c>
      <c r="X41" s="279">
        <v>19</v>
      </c>
      <c r="Y41" s="279">
        <v>11</v>
      </c>
      <c r="Z41" s="279">
        <v>11</v>
      </c>
      <c r="AA41" s="279">
        <v>4</v>
      </c>
      <c r="AB41" s="129" t="s">
        <v>4</v>
      </c>
      <c r="AC41" s="129">
        <v>114</v>
      </c>
      <c r="AD41" s="129">
        <v>393</v>
      </c>
      <c r="AE41" s="129">
        <v>1</v>
      </c>
      <c r="AF41" s="287" t="s">
        <v>216</v>
      </c>
      <c r="AG41" s="129">
        <v>2</v>
      </c>
      <c r="AH41" s="129">
        <v>478</v>
      </c>
      <c r="AI41" s="129">
        <v>478</v>
      </c>
      <c r="AJ41" s="129">
        <f t="shared" si="27"/>
        <v>237</v>
      </c>
      <c r="AK41" s="129">
        <v>128</v>
      </c>
      <c r="AL41" s="129">
        <v>109</v>
      </c>
      <c r="AM41" s="129">
        <f t="shared" si="34"/>
        <v>161</v>
      </c>
      <c r="AN41" s="279">
        <v>100</v>
      </c>
      <c r="AO41" s="279">
        <v>61</v>
      </c>
      <c r="AP41" s="280">
        <f t="shared" si="28"/>
        <v>14.86266148250345</v>
      </c>
      <c r="AQ41" s="280">
        <f t="shared" si="29"/>
        <v>10.096575943810359</v>
      </c>
      <c r="AR41" s="281">
        <f t="shared" si="35"/>
        <v>4.7660855386930905</v>
      </c>
      <c r="AS41" s="280">
        <f t="shared" si="30"/>
        <v>36.372758058447261</v>
      </c>
      <c r="AT41" s="280">
        <f t="shared" si="31"/>
        <v>39.821898908817261</v>
      </c>
      <c r="AU41" s="279">
        <v>136</v>
      </c>
      <c r="AV41" s="280">
        <v>8.5299999999999994</v>
      </c>
      <c r="AW41" s="279">
        <v>92</v>
      </c>
      <c r="AX41" s="280">
        <f t="shared" si="32"/>
        <v>5.7694719678916337</v>
      </c>
      <c r="AY41" s="128"/>
      <c r="AZ41" s="303" t="s">
        <v>285</v>
      </c>
      <c r="BA41" s="325">
        <v>17820</v>
      </c>
      <c r="BB41" s="325">
        <v>17949</v>
      </c>
      <c r="BC41" s="325">
        <v>18043</v>
      </c>
      <c r="BD41" s="325">
        <v>18146</v>
      </c>
      <c r="BE41" s="325">
        <v>18195</v>
      </c>
      <c r="BF41" s="325">
        <v>18237</v>
      </c>
      <c r="BG41" s="224">
        <v>18109</v>
      </c>
      <c r="BH41" s="224">
        <v>18265</v>
      </c>
      <c r="BI41" s="224">
        <v>18494</v>
      </c>
      <c r="BJ41" s="224">
        <v>18660</v>
      </c>
      <c r="BK41" s="224"/>
      <c r="BL41" s="224"/>
      <c r="BM41" s="324">
        <v>17884.5</v>
      </c>
      <c r="BN41" s="224">
        <v>17996</v>
      </c>
      <c r="BO41" s="224">
        <v>18094.5</v>
      </c>
      <c r="BP41" s="224">
        <v>18170.5</v>
      </c>
      <c r="BQ41" s="224">
        <v>18216</v>
      </c>
      <c r="BR41" s="224">
        <v>18173</v>
      </c>
      <c r="BS41" s="224">
        <v>18187</v>
      </c>
      <c r="BT41" s="224">
        <v>18379.5</v>
      </c>
      <c r="BU41" s="224">
        <v>18577</v>
      </c>
      <c r="BV41" s="322"/>
    </row>
    <row r="42" spans="1:74" s="43" customFormat="1" ht="17.25" customHeight="1">
      <c r="A42" s="287" t="s">
        <v>286</v>
      </c>
      <c r="B42" s="277">
        <f t="shared" si="26"/>
        <v>182</v>
      </c>
      <c r="C42" s="129">
        <v>88</v>
      </c>
      <c r="D42" s="129">
        <v>94</v>
      </c>
      <c r="E42" s="129">
        <v>0</v>
      </c>
      <c r="F42" s="279">
        <v>20</v>
      </c>
      <c r="G42" s="279">
        <v>8</v>
      </c>
      <c r="H42" s="279">
        <v>3</v>
      </c>
      <c r="I42" s="279">
        <v>1</v>
      </c>
      <c r="J42" s="279">
        <v>8</v>
      </c>
      <c r="K42" s="129">
        <v>2</v>
      </c>
      <c r="L42" s="287" t="s">
        <v>286</v>
      </c>
      <c r="M42" s="129">
        <v>0</v>
      </c>
      <c r="N42" s="129">
        <v>32</v>
      </c>
      <c r="O42" s="129">
        <v>105</v>
      </c>
      <c r="P42" s="129">
        <v>2</v>
      </c>
      <c r="Q42" s="129">
        <v>1</v>
      </c>
      <c r="R42" s="129">
        <f t="shared" si="33"/>
        <v>257</v>
      </c>
      <c r="S42" s="279">
        <v>112</v>
      </c>
      <c r="T42" s="279">
        <v>145</v>
      </c>
      <c r="U42" s="279">
        <v>0</v>
      </c>
      <c r="V42" s="279">
        <v>25</v>
      </c>
      <c r="W42" s="279">
        <v>7</v>
      </c>
      <c r="X42" s="279">
        <v>14</v>
      </c>
      <c r="Y42" s="279">
        <v>4</v>
      </c>
      <c r="Z42" s="279">
        <v>8</v>
      </c>
      <c r="AA42" s="129">
        <v>3</v>
      </c>
      <c r="AB42" s="129">
        <v>0</v>
      </c>
      <c r="AC42" s="129">
        <v>41</v>
      </c>
      <c r="AD42" s="129">
        <v>154</v>
      </c>
      <c r="AE42" s="129">
        <v>0</v>
      </c>
      <c r="AF42" s="287" t="s">
        <v>218</v>
      </c>
      <c r="AG42" s="129">
        <v>1</v>
      </c>
      <c r="AH42" s="129">
        <v>123</v>
      </c>
      <c r="AI42" s="129">
        <v>123</v>
      </c>
      <c r="AJ42" s="129">
        <f t="shared" si="27"/>
        <v>54</v>
      </c>
      <c r="AK42" s="129">
        <v>34</v>
      </c>
      <c r="AL42" s="129">
        <v>20</v>
      </c>
      <c r="AM42" s="129">
        <f t="shared" si="34"/>
        <v>71</v>
      </c>
      <c r="AN42" s="279">
        <v>46</v>
      </c>
      <c r="AO42" s="279">
        <v>25</v>
      </c>
      <c r="AP42" s="280">
        <f t="shared" si="28"/>
        <v>8.4832299112402794</v>
      </c>
      <c r="AQ42" s="280">
        <f t="shared" si="29"/>
        <v>11.153876364778887</v>
      </c>
      <c r="AR42" s="281">
        <f t="shared" si="35"/>
        <v>-2.6706464535386072</v>
      </c>
      <c r="AS42" s="280">
        <f t="shared" si="30"/>
        <v>28.591626737883907</v>
      </c>
      <c r="AT42" s="280">
        <f t="shared" si="31"/>
        <v>40.37389050349541</v>
      </c>
      <c r="AU42" s="279">
        <v>40</v>
      </c>
      <c r="AV42" s="280">
        <v>6.28</v>
      </c>
      <c r="AW42" s="279">
        <v>34</v>
      </c>
      <c r="AX42" s="280">
        <f t="shared" si="32"/>
        <v>5.3412929070772126</v>
      </c>
      <c r="AY42" s="128"/>
      <c r="AZ42" s="303" t="s">
        <v>287</v>
      </c>
      <c r="BA42" s="325">
        <v>12536</v>
      </c>
      <c r="BB42" s="325">
        <v>12789</v>
      </c>
      <c r="BC42" s="325">
        <v>12888</v>
      </c>
      <c r="BD42" s="325">
        <v>13032</v>
      </c>
      <c r="BE42" s="325">
        <v>13219</v>
      </c>
      <c r="BF42" s="325">
        <v>13395</v>
      </c>
      <c r="BG42" s="224">
        <v>13459</v>
      </c>
      <c r="BH42" s="224">
        <v>13613</v>
      </c>
      <c r="BI42" s="224">
        <v>13837</v>
      </c>
      <c r="BJ42" s="224">
        <v>14120</v>
      </c>
      <c r="BK42" s="224"/>
      <c r="BL42" s="224"/>
      <c r="BM42" s="324">
        <v>12662.5</v>
      </c>
      <c r="BN42" s="224">
        <v>12838.5</v>
      </c>
      <c r="BO42" s="224">
        <v>12960</v>
      </c>
      <c r="BP42" s="224">
        <v>13125.5</v>
      </c>
      <c r="BQ42" s="224">
        <v>13307</v>
      </c>
      <c r="BR42" s="224">
        <v>13427</v>
      </c>
      <c r="BS42" s="224">
        <v>13536</v>
      </c>
      <c r="BT42" s="224">
        <v>13725</v>
      </c>
      <c r="BU42" s="224">
        <v>13978.5</v>
      </c>
      <c r="BV42" s="322"/>
    </row>
    <row r="43" spans="1:74" s="43" customFormat="1" ht="19.5" customHeight="1">
      <c r="A43" s="287" t="s">
        <v>288</v>
      </c>
      <c r="B43" s="277">
        <f t="shared" si="26"/>
        <v>183</v>
      </c>
      <c r="C43" s="129">
        <v>83</v>
      </c>
      <c r="D43" s="129">
        <v>100</v>
      </c>
      <c r="E43" s="129">
        <v>1</v>
      </c>
      <c r="F43" s="279">
        <v>35</v>
      </c>
      <c r="G43" s="279">
        <v>3</v>
      </c>
      <c r="H43" s="279">
        <v>19</v>
      </c>
      <c r="I43" s="279">
        <v>6</v>
      </c>
      <c r="J43" s="279">
        <v>9</v>
      </c>
      <c r="K43" s="129">
        <v>2</v>
      </c>
      <c r="L43" s="287" t="s">
        <v>288</v>
      </c>
      <c r="M43" s="129">
        <v>0</v>
      </c>
      <c r="N43" s="129">
        <v>33</v>
      </c>
      <c r="O43" s="129">
        <v>74</v>
      </c>
      <c r="P43" s="129">
        <v>0</v>
      </c>
      <c r="Q43" s="129">
        <v>1</v>
      </c>
      <c r="R43" s="129">
        <f t="shared" si="33"/>
        <v>210</v>
      </c>
      <c r="S43" s="279">
        <v>105</v>
      </c>
      <c r="T43" s="279">
        <v>105</v>
      </c>
      <c r="U43" s="279">
        <v>1</v>
      </c>
      <c r="V43" s="279">
        <v>24</v>
      </c>
      <c r="W43" s="279">
        <v>4</v>
      </c>
      <c r="X43" s="279">
        <v>9</v>
      </c>
      <c r="Y43" s="279">
        <v>9</v>
      </c>
      <c r="Z43" s="279">
        <v>7</v>
      </c>
      <c r="AA43" s="129">
        <v>1</v>
      </c>
      <c r="AB43" s="129" t="s">
        <v>4</v>
      </c>
      <c r="AC43" s="129">
        <v>50</v>
      </c>
      <c r="AD43" s="129">
        <v>105</v>
      </c>
      <c r="AE43" s="129" t="s">
        <v>4</v>
      </c>
      <c r="AF43" s="287" t="s">
        <v>220</v>
      </c>
      <c r="AG43" s="129" t="s">
        <v>4</v>
      </c>
      <c r="AH43" s="129">
        <v>126</v>
      </c>
      <c r="AI43" s="129">
        <v>126</v>
      </c>
      <c r="AJ43" s="129">
        <f t="shared" si="27"/>
        <v>91</v>
      </c>
      <c r="AK43" s="129">
        <v>50</v>
      </c>
      <c r="AL43" s="129">
        <v>41</v>
      </c>
      <c r="AM43" s="129">
        <f t="shared" si="34"/>
        <v>80</v>
      </c>
      <c r="AN43" s="279">
        <v>44</v>
      </c>
      <c r="AO43" s="279">
        <v>36</v>
      </c>
      <c r="AP43" s="280">
        <f t="shared" si="28"/>
        <v>14.995468402405868</v>
      </c>
      <c r="AQ43" s="280">
        <f t="shared" si="29"/>
        <v>13.182829364752411</v>
      </c>
      <c r="AR43" s="281">
        <f t="shared" si="35"/>
        <v>1.8126390376534562</v>
      </c>
      <c r="AS43" s="280">
        <f t="shared" si="30"/>
        <v>30.155722171871137</v>
      </c>
      <c r="AT43" s="280">
        <f t="shared" si="31"/>
        <v>34.604927082475079</v>
      </c>
      <c r="AU43" s="279">
        <v>43</v>
      </c>
      <c r="AV43" s="280">
        <v>7.09</v>
      </c>
      <c r="AW43" s="279">
        <v>22</v>
      </c>
      <c r="AX43" s="280">
        <f t="shared" si="32"/>
        <v>3.6252780753069125</v>
      </c>
      <c r="AY43" s="128"/>
      <c r="AZ43" s="303" t="s">
        <v>289</v>
      </c>
      <c r="BA43" s="325">
        <v>4476</v>
      </c>
      <c r="BB43" s="325">
        <v>4752</v>
      </c>
      <c r="BC43" s="325">
        <v>4383</v>
      </c>
      <c r="BD43" s="325">
        <v>4439</v>
      </c>
      <c r="BE43" s="325">
        <v>4541</v>
      </c>
      <c r="BF43" s="325">
        <v>4706</v>
      </c>
      <c r="BG43" s="224">
        <v>4632</v>
      </c>
      <c r="BH43" s="224">
        <v>4668</v>
      </c>
      <c r="BI43" s="224">
        <v>4857</v>
      </c>
      <c r="BJ43" s="224">
        <v>5065</v>
      </c>
      <c r="BK43" s="224"/>
      <c r="BL43" s="224"/>
      <c r="BM43" s="324">
        <v>4614</v>
      </c>
      <c r="BN43" s="224">
        <v>4567.5</v>
      </c>
      <c r="BO43" s="224">
        <v>4411</v>
      </c>
      <c r="BP43" s="224">
        <v>4490</v>
      </c>
      <c r="BQ43" s="224">
        <v>4623.5</v>
      </c>
      <c r="BR43" s="224">
        <v>4669</v>
      </c>
      <c r="BS43" s="224">
        <v>4650</v>
      </c>
      <c r="BT43" s="224">
        <v>4762.5</v>
      </c>
      <c r="BU43" s="224">
        <v>4961</v>
      </c>
      <c r="BV43" s="322"/>
    </row>
    <row r="44" spans="1:74" s="43" customFormat="1" ht="18.75" customHeight="1">
      <c r="A44" s="287"/>
      <c r="B44" s="129"/>
      <c r="C44" s="129"/>
      <c r="D44" s="129"/>
      <c r="E44" s="129"/>
      <c r="F44" s="279"/>
      <c r="G44" s="279"/>
      <c r="H44" s="279"/>
      <c r="I44" s="279"/>
      <c r="J44" s="279"/>
      <c r="K44" s="129"/>
      <c r="L44" s="287"/>
      <c r="M44" s="129"/>
      <c r="N44" s="129"/>
      <c r="O44" s="129"/>
      <c r="P44" s="129"/>
      <c r="Q44" s="129"/>
      <c r="R44" s="129"/>
      <c r="S44" s="279"/>
      <c r="T44" s="279"/>
      <c r="U44" s="279"/>
      <c r="V44" s="279"/>
      <c r="W44" s="279"/>
      <c r="X44" s="279"/>
      <c r="Y44" s="279"/>
      <c r="Z44" s="279"/>
      <c r="AA44" s="129"/>
      <c r="AB44" s="129"/>
      <c r="AC44" s="129"/>
      <c r="AD44" s="129"/>
      <c r="AE44" s="129"/>
      <c r="AF44" s="287"/>
      <c r="AG44" s="129"/>
      <c r="AH44" s="129"/>
      <c r="AI44" s="129"/>
      <c r="AJ44" s="129"/>
      <c r="AK44" s="129"/>
      <c r="AL44" s="129"/>
      <c r="AM44" s="12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128"/>
      <c r="AZ44" s="303" t="s">
        <v>290</v>
      </c>
      <c r="BA44" s="325">
        <v>11433</v>
      </c>
      <c r="BB44" s="325">
        <v>11668</v>
      </c>
      <c r="BC44" s="325">
        <v>11653</v>
      </c>
      <c r="BD44" s="325">
        <v>11757</v>
      </c>
      <c r="BE44" s="325">
        <v>11926</v>
      </c>
      <c r="BF44" s="325">
        <v>12107</v>
      </c>
      <c r="BG44" s="224">
        <v>12170</v>
      </c>
      <c r="BH44" s="224">
        <v>12372</v>
      </c>
      <c r="BI44" s="224">
        <v>12588</v>
      </c>
      <c r="BJ44" s="224">
        <v>12863</v>
      </c>
      <c r="BK44" s="224"/>
      <c r="BL44" s="224"/>
      <c r="BM44" s="324">
        <v>11550.5</v>
      </c>
      <c r="BN44" s="224">
        <v>11660.5</v>
      </c>
      <c r="BO44" s="224">
        <v>11705</v>
      </c>
      <c r="BP44" s="224">
        <v>11841.5</v>
      </c>
      <c r="BQ44" s="224">
        <v>12016.5</v>
      </c>
      <c r="BR44" s="224">
        <v>12138.5</v>
      </c>
      <c r="BS44" s="224">
        <v>12271</v>
      </c>
      <c r="BT44" s="224">
        <v>12480</v>
      </c>
      <c r="BU44" s="224">
        <v>12725.5</v>
      </c>
      <c r="BV44" s="322"/>
    </row>
    <row r="45" spans="1:74" s="43" customFormat="1" ht="18.75" customHeight="1">
      <c r="A45" s="287"/>
      <c r="B45" s="129"/>
      <c r="C45" s="129"/>
      <c r="D45" s="129"/>
      <c r="E45" s="129"/>
      <c r="F45" s="279"/>
      <c r="G45" s="279"/>
      <c r="H45" s="279"/>
      <c r="I45" s="279"/>
      <c r="J45" s="279"/>
      <c r="K45" s="129"/>
      <c r="L45" s="287"/>
      <c r="M45" s="129"/>
      <c r="N45" s="129"/>
      <c r="O45" s="129"/>
      <c r="P45" s="129"/>
      <c r="Q45" s="129"/>
      <c r="R45" s="129"/>
      <c r="S45" s="279"/>
      <c r="T45" s="279"/>
      <c r="U45" s="279"/>
      <c r="V45" s="279"/>
      <c r="W45" s="279"/>
      <c r="X45" s="279"/>
      <c r="Y45" s="279"/>
      <c r="Z45" s="279"/>
      <c r="AA45" s="129"/>
      <c r="AB45" s="129"/>
      <c r="AC45" s="129"/>
      <c r="AD45" s="129"/>
      <c r="AE45" s="129"/>
      <c r="AF45" s="287"/>
      <c r="AG45" s="129"/>
      <c r="AH45" s="129"/>
      <c r="AI45" s="129"/>
      <c r="AJ45" s="129"/>
      <c r="AK45" s="129"/>
      <c r="AL45" s="129"/>
      <c r="AM45" s="12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Z45" s="303" t="s">
        <v>291</v>
      </c>
      <c r="BA45" s="325">
        <v>10161</v>
      </c>
      <c r="BB45" s="325">
        <v>10277</v>
      </c>
      <c r="BC45" s="325">
        <v>10413</v>
      </c>
      <c r="BD45" s="325">
        <v>10557</v>
      </c>
      <c r="BE45" s="325">
        <v>10633</v>
      </c>
      <c r="BF45" s="325">
        <v>10849</v>
      </c>
      <c r="BG45" s="325">
        <v>10966</v>
      </c>
      <c r="BH45" s="224">
        <v>11189</v>
      </c>
      <c r="BI45" s="224">
        <v>11387</v>
      </c>
      <c r="BJ45" s="224">
        <v>11667</v>
      </c>
      <c r="BK45" s="224"/>
      <c r="BL45" s="224"/>
      <c r="BM45" s="324">
        <v>10219</v>
      </c>
      <c r="BN45" s="224">
        <v>10345</v>
      </c>
      <c r="BO45" s="224">
        <v>10485</v>
      </c>
      <c r="BP45" s="224">
        <v>10595</v>
      </c>
      <c r="BQ45" s="224">
        <v>10741</v>
      </c>
      <c r="BR45" s="224">
        <v>10907.5</v>
      </c>
      <c r="BS45" s="224">
        <v>11077.5</v>
      </c>
      <c r="BT45" s="224">
        <v>11288</v>
      </c>
      <c r="BU45" s="224">
        <v>11527</v>
      </c>
      <c r="BV45" s="322"/>
    </row>
    <row r="46" spans="1:74" s="43" customFormat="1" ht="15" customHeight="1">
      <c r="A46" s="287"/>
      <c r="B46" s="272"/>
      <c r="C46" s="289"/>
      <c r="D46" s="289"/>
      <c r="E46" s="290"/>
      <c r="F46" s="291"/>
      <c r="G46" s="291"/>
      <c r="H46" s="291"/>
      <c r="I46" s="291"/>
      <c r="J46" s="291"/>
      <c r="K46" s="290"/>
      <c r="L46" s="287"/>
      <c r="M46" s="290"/>
      <c r="N46" s="272"/>
      <c r="O46" s="289"/>
      <c r="P46" s="291"/>
      <c r="Q46" s="290"/>
      <c r="R46" s="289"/>
      <c r="U46" s="291"/>
      <c r="V46" s="291"/>
      <c r="W46" s="292"/>
      <c r="X46" s="291"/>
      <c r="Y46" s="291"/>
      <c r="Z46" s="291"/>
      <c r="AA46" s="291"/>
      <c r="AB46" s="290"/>
      <c r="AC46" s="290"/>
      <c r="AD46" s="289"/>
      <c r="AE46" s="289"/>
      <c r="AF46" s="293"/>
      <c r="AG46" s="290"/>
      <c r="AH46" s="290"/>
      <c r="AI46" s="289"/>
      <c r="AJ46" s="289"/>
      <c r="AK46" s="289"/>
      <c r="AL46" s="289"/>
      <c r="AM46" s="289"/>
      <c r="AN46" s="289"/>
      <c r="AO46" s="291"/>
      <c r="AP46" s="292"/>
      <c r="AQ46" s="274"/>
      <c r="AR46" s="274"/>
      <c r="AS46" s="274"/>
      <c r="AT46" s="274"/>
      <c r="AU46" s="274"/>
      <c r="AV46" s="294"/>
      <c r="AW46" s="274"/>
      <c r="AX46" s="294"/>
      <c r="AZ46" s="303" t="s">
        <v>292</v>
      </c>
      <c r="BA46" s="325">
        <v>15953</v>
      </c>
      <c r="BB46" s="325">
        <v>15939</v>
      </c>
      <c r="BC46" s="325">
        <v>15889</v>
      </c>
      <c r="BD46" s="325">
        <v>15796</v>
      </c>
      <c r="BE46" s="325">
        <v>15666</v>
      </c>
      <c r="BF46" s="325">
        <v>15494</v>
      </c>
      <c r="BG46" s="325">
        <v>15267</v>
      </c>
      <c r="BH46" s="224">
        <v>15167</v>
      </c>
      <c r="BI46" s="224">
        <v>15173</v>
      </c>
      <c r="BJ46" s="224">
        <v>15244</v>
      </c>
      <c r="BK46" s="224"/>
      <c r="BL46" s="224"/>
      <c r="BM46" s="324">
        <v>15946</v>
      </c>
      <c r="BN46" s="224">
        <v>15914</v>
      </c>
      <c r="BO46" s="224">
        <v>15842.5</v>
      </c>
      <c r="BP46" s="224">
        <v>15731</v>
      </c>
      <c r="BQ46" s="224">
        <v>15580</v>
      </c>
      <c r="BR46" s="224">
        <v>15380.5</v>
      </c>
      <c r="BS46" s="224">
        <v>15217</v>
      </c>
      <c r="BT46" s="224">
        <v>15170</v>
      </c>
      <c r="BU46" s="224">
        <v>15208.5</v>
      </c>
      <c r="BV46" s="322"/>
    </row>
    <row r="47" spans="1:74" s="43" customFormat="1" ht="13.5" customHeight="1" thickBot="1">
      <c r="A47" s="297"/>
      <c r="B47" s="298"/>
      <c r="C47" s="298"/>
      <c r="D47" s="298"/>
      <c r="E47" s="299"/>
      <c r="F47" s="299"/>
      <c r="G47" s="299"/>
      <c r="H47" s="299"/>
      <c r="I47" s="299"/>
      <c r="J47" s="299"/>
      <c r="K47" s="299"/>
      <c r="L47" s="297"/>
      <c r="M47" s="299"/>
      <c r="N47" s="299"/>
      <c r="O47" s="299"/>
      <c r="P47" s="299"/>
      <c r="Q47" s="299"/>
      <c r="R47" s="298"/>
      <c r="S47" s="298"/>
      <c r="T47" s="298"/>
      <c r="U47" s="299"/>
      <c r="V47" s="299"/>
      <c r="W47" s="300"/>
      <c r="X47" s="299"/>
      <c r="Y47" s="299"/>
      <c r="Z47" s="299"/>
      <c r="AA47" s="299"/>
      <c r="AB47" s="299"/>
      <c r="AC47" s="299"/>
      <c r="AD47" s="299"/>
      <c r="AE47" s="299"/>
      <c r="AF47" s="297"/>
      <c r="AG47" s="299"/>
      <c r="AH47" s="299"/>
      <c r="AI47" s="299"/>
      <c r="AJ47" s="299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274"/>
      <c r="AZ47" s="303" t="s">
        <v>293</v>
      </c>
      <c r="BA47" s="325">
        <v>6313</v>
      </c>
      <c r="BB47" s="325">
        <v>6418</v>
      </c>
      <c r="BC47" s="325">
        <v>6384</v>
      </c>
      <c r="BD47" s="325">
        <v>6440</v>
      </c>
      <c r="BE47" s="325">
        <v>6420</v>
      </c>
      <c r="BF47" s="325">
        <v>6530</v>
      </c>
      <c r="BG47" s="325">
        <v>6495</v>
      </c>
      <c r="BH47" s="224">
        <v>6612</v>
      </c>
      <c r="BI47" s="224">
        <v>6756</v>
      </c>
      <c r="BJ47" s="224">
        <v>6856</v>
      </c>
      <c r="BK47" s="224"/>
      <c r="BL47" s="224"/>
      <c r="BM47" s="324">
        <v>6365.5</v>
      </c>
      <c r="BN47" s="224">
        <v>6401</v>
      </c>
      <c r="BO47" s="224">
        <v>6412</v>
      </c>
      <c r="BP47" s="224">
        <v>6430</v>
      </c>
      <c r="BQ47" s="224">
        <v>6475</v>
      </c>
      <c r="BR47" s="224">
        <v>6512.5</v>
      </c>
      <c r="BS47" s="224">
        <v>6553.5</v>
      </c>
      <c r="BT47" s="224">
        <v>6684</v>
      </c>
      <c r="BU47" s="224">
        <v>6806</v>
      </c>
      <c r="BV47" s="322"/>
    </row>
    <row r="48" spans="1:74" s="43" customFormat="1" ht="15.75" customHeight="1" thickBot="1">
      <c r="A48" s="301" t="s">
        <v>294</v>
      </c>
      <c r="B48" s="199"/>
      <c r="C48" s="199"/>
      <c r="D48" s="199"/>
      <c r="L48" s="301" t="s">
        <v>295</v>
      </c>
      <c r="O48" s="17"/>
      <c r="R48" s="199"/>
      <c r="S48" s="199"/>
      <c r="T48" s="199"/>
      <c r="U48" s="135" t="s">
        <v>296</v>
      </c>
      <c r="AA48" s="17"/>
      <c r="AF48" s="301" t="s">
        <v>295</v>
      </c>
      <c r="AG48" s="301"/>
      <c r="AP48" s="135" t="s">
        <v>296</v>
      </c>
      <c r="AZ48" s="326" t="s">
        <v>297</v>
      </c>
      <c r="BA48" s="327">
        <v>6035</v>
      </c>
      <c r="BB48" s="327">
        <v>6102</v>
      </c>
      <c r="BC48" s="327">
        <v>6066</v>
      </c>
      <c r="BD48" s="327">
        <v>6036</v>
      </c>
      <c r="BE48" s="327">
        <v>6037</v>
      </c>
      <c r="BF48" s="327">
        <v>6210</v>
      </c>
      <c r="BG48" s="327">
        <v>6121</v>
      </c>
      <c r="BH48" s="300">
        <v>6184</v>
      </c>
      <c r="BI48" s="300">
        <v>6233</v>
      </c>
      <c r="BJ48" s="300">
        <v>6349</v>
      </c>
      <c r="BK48" s="300"/>
      <c r="BL48" s="300"/>
      <c r="BM48" s="328">
        <v>6068.5</v>
      </c>
      <c r="BN48" s="300">
        <v>6084</v>
      </c>
      <c r="BO48" s="300">
        <v>6051</v>
      </c>
      <c r="BP48" s="300">
        <v>6036.5</v>
      </c>
      <c r="BQ48" s="300">
        <v>6123.5</v>
      </c>
      <c r="BR48" s="300">
        <v>6165.5</v>
      </c>
      <c r="BS48" s="300">
        <v>6152.5</v>
      </c>
      <c r="BT48" s="300">
        <v>6208.5</v>
      </c>
      <c r="BU48" s="300">
        <v>6291</v>
      </c>
      <c r="BV48" s="306"/>
    </row>
    <row r="49" spans="1:59" s="43" customFormat="1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R49" s="199"/>
      <c r="S49" s="199"/>
      <c r="T49" s="199"/>
      <c r="AF49" s="17"/>
      <c r="AZ49" s="128"/>
      <c r="BA49" s="128"/>
      <c r="BB49" s="128"/>
      <c r="BC49" s="128"/>
      <c r="BD49" s="128"/>
      <c r="BE49" s="128"/>
      <c r="BF49" s="128"/>
      <c r="BG49" s="128"/>
    </row>
    <row r="50" spans="1:59" s="43" customFormat="1" ht="13.5" customHeight="1">
      <c r="B50" s="199"/>
      <c r="C50" s="199"/>
      <c r="D50" s="199"/>
      <c r="R50" s="199"/>
      <c r="S50" s="199"/>
      <c r="T50" s="199"/>
      <c r="AZ50" s="128"/>
      <c r="BA50" s="128"/>
      <c r="BB50" s="128"/>
      <c r="BC50" s="128"/>
      <c r="BD50" s="128"/>
      <c r="BE50" s="128"/>
      <c r="BF50" s="128"/>
      <c r="BG50" s="128"/>
    </row>
    <row r="51" spans="1:59" s="43" customFormat="1" ht="13.5" customHeight="1">
      <c r="A51" s="128"/>
      <c r="B51" s="202"/>
      <c r="C51" s="202"/>
      <c r="D51" s="202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202"/>
      <c r="S51" s="202"/>
      <c r="T51" s="202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Y51" s="128"/>
      <c r="AZ51" s="128"/>
      <c r="BA51" s="128"/>
      <c r="BB51" s="128"/>
      <c r="BC51" s="128"/>
      <c r="BD51" s="128"/>
      <c r="BE51" s="128"/>
      <c r="BF51" s="128"/>
      <c r="BG51" s="128"/>
    </row>
    <row r="52" spans="1:59" s="43" customFormat="1" ht="19.5" customHeight="1">
      <c r="A52" s="128"/>
      <c r="B52" s="202"/>
      <c r="C52" s="202"/>
      <c r="D52" s="202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202"/>
      <c r="S52" s="202"/>
      <c r="T52" s="202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Y52" s="128"/>
      <c r="AZ52" s="128"/>
      <c r="BA52" s="128"/>
      <c r="BB52" s="128"/>
      <c r="BC52" s="128"/>
      <c r="BD52" s="128"/>
      <c r="BE52" s="128"/>
      <c r="BF52" s="128"/>
      <c r="BG52" s="128"/>
    </row>
    <row r="53" spans="1:59" s="43" customFormat="1" ht="19.5" customHeight="1">
      <c r="A53" s="128"/>
      <c r="B53" s="202"/>
      <c r="C53" s="202"/>
      <c r="D53" s="202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202"/>
      <c r="S53" s="202"/>
      <c r="T53" s="202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</row>
  </sheetData>
  <mergeCells count="66">
    <mergeCell ref="A1:K1"/>
    <mergeCell ref="U1:AE1"/>
    <mergeCell ref="AP1:AX1"/>
    <mergeCell ref="AF1:AO1"/>
    <mergeCell ref="L1:T1"/>
    <mergeCell ref="R4:T4"/>
    <mergeCell ref="U4:Y4"/>
    <mergeCell ref="AW4:AX5"/>
    <mergeCell ref="AG4:AG7"/>
    <mergeCell ref="AL6:AL7"/>
    <mergeCell ref="R5:T5"/>
    <mergeCell ref="R6:R7"/>
    <mergeCell ref="S6:S7"/>
    <mergeCell ref="AJ4:AL5"/>
    <mergeCell ref="AJ6:AJ7"/>
    <mergeCell ref="AK6:AK7"/>
    <mergeCell ref="Z4:AD4"/>
    <mergeCell ref="A4:A7"/>
    <mergeCell ref="B5:D5"/>
    <mergeCell ref="B6:B7"/>
    <mergeCell ref="C6:C7"/>
    <mergeCell ref="D6:D7"/>
    <mergeCell ref="B4:K4"/>
    <mergeCell ref="G6:G7"/>
    <mergeCell ref="H6:H7"/>
    <mergeCell ref="K6:K7"/>
    <mergeCell ref="E5:E7"/>
    <mergeCell ref="V6:V7"/>
    <mergeCell ref="AC5:AC7"/>
    <mergeCell ref="N5:N7"/>
    <mergeCell ref="I6:I7"/>
    <mergeCell ref="J6:J7"/>
    <mergeCell ref="F5:K5"/>
    <mergeCell ref="F6:F7"/>
    <mergeCell ref="L4:L7"/>
    <mergeCell ref="M4:Q4"/>
    <mergeCell ref="O5:O7"/>
    <mergeCell ref="P5:P7"/>
    <mergeCell ref="Q5:Q7"/>
    <mergeCell ref="M5:M7"/>
    <mergeCell ref="AM6:AM7"/>
    <mergeCell ref="AQ4:AQ7"/>
    <mergeCell ref="AS4:AS7"/>
    <mergeCell ref="AU4:AV5"/>
    <mergeCell ref="AT4:AT7"/>
    <mergeCell ref="AP4:AP7"/>
    <mergeCell ref="AR4:AR7"/>
    <mergeCell ref="AO6:AO7"/>
    <mergeCell ref="AN6:AN7"/>
    <mergeCell ref="AM4:AO5"/>
    <mergeCell ref="AH6:AH7"/>
    <mergeCell ref="AF4:AF7"/>
    <mergeCell ref="AI6:AI7"/>
    <mergeCell ref="T6:T7"/>
    <mergeCell ref="AH4:AI5"/>
    <mergeCell ref="Z6:Z7"/>
    <mergeCell ref="U5:U7"/>
    <mergeCell ref="Y6:Y7"/>
    <mergeCell ref="W5:Y5"/>
    <mergeCell ref="AE5:AE7"/>
    <mergeCell ref="AD5:AD7"/>
    <mergeCell ref="Z5:AB5"/>
    <mergeCell ref="AB6:AB7"/>
    <mergeCell ref="W6:W7"/>
    <mergeCell ref="X6:X7"/>
    <mergeCell ref="AA6:AA7"/>
  </mergeCells>
  <phoneticPr fontId="4" type="noConversion"/>
  <printOptions horizontalCentered="1"/>
  <pageMargins left="0.51181102362204722" right="0.51181102362204722" top="0.39370078740157483" bottom="0.19685039370078741" header="0.19685039370078741" footer="0.19685039370078741"/>
  <pageSetup paperSize="167" scale="97" pageOrder="overThenDown" orientation="portrait" r:id="rId1"/>
  <headerFooter alignWithMargins="0"/>
  <colBreaks count="2" manualBreakCount="2">
    <brk id="53" max="1048575" man="1"/>
    <brk id="5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3"/>
  <sheetViews>
    <sheetView view="pageBreakPreview" zoomScaleNormal="100" zoomScaleSheetLayoutView="100" workbookViewId="0">
      <selection activeCell="M1" sqref="M1:V1"/>
    </sheetView>
  </sheetViews>
  <sheetFormatPr defaultColWidth="11" defaultRowHeight="12"/>
  <cols>
    <col min="1" max="1" width="17.6640625" style="128" customWidth="1"/>
    <col min="2" max="2" width="9.6640625" style="202" customWidth="1"/>
    <col min="3" max="3" width="7.5" style="202" customWidth="1"/>
    <col min="4" max="4" width="8.33203125" style="202" customWidth="1"/>
    <col min="5" max="5" width="9.1640625" style="128" customWidth="1"/>
    <col min="6" max="6" width="8.1640625" style="128" customWidth="1"/>
    <col min="7" max="8" width="8" style="128" customWidth="1"/>
    <col min="9" max="9" width="8.33203125" style="128" customWidth="1"/>
    <col min="10" max="10" width="7.33203125" style="128" customWidth="1"/>
    <col min="11" max="11" width="9.6640625" style="128" customWidth="1"/>
    <col min="12" max="12" width="10.33203125" style="128" customWidth="1"/>
    <col min="13" max="13" width="20.5" style="128" customWidth="1"/>
    <col min="14" max="14" width="8" style="128" customWidth="1"/>
    <col min="15" max="16" width="11.5" style="128" customWidth="1"/>
    <col min="17" max="17" width="10.6640625" style="128" customWidth="1"/>
    <col min="18" max="18" width="8.6640625" style="128" customWidth="1"/>
    <col min="19" max="19" width="11.1640625" style="202" customWidth="1"/>
    <col min="20" max="20" width="8.6640625" style="202" customWidth="1"/>
    <col min="21" max="21" width="8.33203125" style="202" customWidth="1"/>
    <col min="22" max="22" width="9" style="128" customWidth="1"/>
    <col min="23" max="23" width="8.83203125" style="128" customWidth="1"/>
    <col min="24" max="25" width="8.1640625" style="128" customWidth="1"/>
    <col min="26" max="26" width="8.5" style="128" customWidth="1"/>
    <col min="27" max="27" width="7.5" style="128" customWidth="1"/>
    <col min="28" max="28" width="8.33203125" style="128" customWidth="1"/>
    <col min="29" max="29" width="10.5" style="128" customWidth="1"/>
    <col min="30" max="30" width="9.1640625" style="128" customWidth="1"/>
    <col min="31" max="31" width="10.1640625" style="128" customWidth="1"/>
    <col min="32" max="32" width="9" style="128" customWidth="1"/>
    <col min="33" max="33" width="9.33203125" style="128" customWidth="1"/>
    <col min="34" max="34" width="16.83203125" style="128" customWidth="1"/>
    <col min="35" max="35" width="9.83203125" style="128" customWidth="1"/>
    <col min="36" max="36" width="10.83203125" style="128" customWidth="1"/>
    <col min="37" max="37" width="10.33203125" style="128" customWidth="1"/>
    <col min="38" max="38" width="9.33203125" style="128" customWidth="1"/>
    <col min="39" max="39" width="8.1640625" style="128" customWidth="1"/>
    <col min="40" max="40" width="8.33203125" style="128" customWidth="1"/>
    <col min="41" max="41" width="10" style="128" customWidth="1"/>
    <col min="42" max="42" width="8" style="128" customWidth="1"/>
    <col min="43" max="43" width="8.33203125" style="128" customWidth="1"/>
    <col min="44" max="44" width="10.33203125" style="128" customWidth="1"/>
    <col min="45" max="45" width="11.33203125" style="128" customWidth="1"/>
    <col min="46" max="46" width="13" style="128" customWidth="1"/>
    <col min="47" max="47" width="11.6640625" style="128" customWidth="1"/>
    <col min="48" max="48" width="11.1640625" style="128" customWidth="1"/>
    <col min="49" max="49" width="10.33203125" style="128" customWidth="1"/>
    <col min="50" max="50" width="10" style="128" customWidth="1"/>
    <col min="51" max="51" width="10.6640625" style="128" customWidth="1"/>
    <col min="52" max="52" width="10.1640625" style="128" customWidth="1"/>
    <col min="53" max="53" width="8.6640625" style="128" customWidth="1"/>
    <col min="54" max="54" width="8.83203125" style="128" customWidth="1"/>
    <col min="55" max="57" width="11" style="128"/>
    <col min="58" max="60" width="12.83203125" style="128" customWidth="1"/>
    <col min="61" max="62" width="11" style="128"/>
    <col min="63" max="63" width="13.1640625" style="128" customWidth="1"/>
    <col min="64" max="64" width="14" style="128" customWidth="1"/>
    <col min="65" max="65" width="12.33203125" style="128" customWidth="1"/>
    <col min="66" max="66" width="13" style="128" customWidth="1"/>
    <col min="67" max="16384" width="11" style="128"/>
  </cols>
  <sheetData>
    <row r="1" spans="1:53" s="11" customFormat="1" ht="18.75" customHeight="1">
      <c r="A1" s="200" t="s">
        <v>112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 t="s">
        <v>113</v>
      </c>
      <c r="N1" s="200"/>
      <c r="O1" s="200"/>
      <c r="P1" s="200"/>
      <c r="Q1" s="200"/>
      <c r="R1" s="200"/>
      <c r="S1" s="200"/>
      <c r="T1" s="200"/>
      <c r="U1" s="200"/>
      <c r="V1" s="200"/>
      <c r="W1" s="201" t="s">
        <v>114</v>
      </c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0" t="s">
        <v>115</v>
      </c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1" t="s">
        <v>116</v>
      </c>
      <c r="AT1" s="201"/>
      <c r="AU1" s="201"/>
      <c r="AV1" s="201"/>
      <c r="AW1" s="201"/>
      <c r="AX1" s="201"/>
      <c r="AY1" s="201"/>
      <c r="AZ1" s="201"/>
      <c r="BA1" s="43"/>
    </row>
    <row r="2" spans="1:53" ht="20.2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O2" s="18"/>
      <c r="AF2" s="14"/>
      <c r="AG2" s="14"/>
      <c r="AH2" s="14"/>
      <c r="AJ2" s="14"/>
      <c r="AK2" s="14"/>
      <c r="AL2" s="14"/>
      <c r="AM2" s="12"/>
      <c r="AN2" s="12"/>
      <c r="AO2" s="11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3" ht="15.75" customHeight="1" thickBot="1">
      <c r="A3" s="128" t="s">
        <v>117</v>
      </c>
      <c r="L3" s="203"/>
      <c r="O3" s="204"/>
      <c r="S3" s="202" t="s">
        <v>118</v>
      </c>
      <c r="W3" s="128" t="s">
        <v>119</v>
      </c>
      <c r="AG3" s="204"/>
      <c r="AI3" s="205"/>
      <c r="AP3" s="128" t="s">
        <v>120</v>
      </c>
      <c r="AS3" s="128" t="s">
        <v>121</v>
      </c>
      <c r="AZ3" s="203"/>
    </row>
    <row r="4" spans="1:53" s="224" customFormat="1" ht="19.5" customHeight="1">
      <c r="A4" s="206" t="s">
        <v>122</v>
      </c>
      <c r="B4" s="207" t="s">
        <v>123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6" t="s">
        <v>122</v>
      </c>
      <c r="N4" s="207" t="s">
        <v>108</v>
      </c>
      <c r="O4" s="208"/>
      <c r="P4" s="208"/>
      <c r="Q4" s="208"/>
      <c r="R4" s="209"/>
      <c r="S4" s="210" t="s">
        <v>124</v>
      </c>
      <c r="T4" s="211"/>
      <c r="U4" s="211"/>
      <c r="V4" s="212" t="s">
        <v>125</v>
      </c>
      <c r="W4" s="211"/>
      <c r="X4" s="211"/>
      <c r="Y4" s="211"/>
      <c r="Z4" s="211"/>
      <c r="AA4" s="211"/>
      <c r="AB4" s="213" t="s">
        <v>109</v>
      </c>
      <c r="AC4" s="213"/>
      <c r="AD4" s="213"/>
      <c r="AE4" s="213"/>
      <c r="AF4" s="213"/>
      <c r="AG4" s="214"/>
      <c r="AH4" s="206" t="s">
        <v>122</v>
      </c>
      <c r="AI4" s="215" t="s">
        <v>126</v>
      </c>
      <c r="AJ4" s="216" t="s">
        <v>127</v>
      </c>
      <c r="AK4" s="136"/>
      <c r="AL4" s="217" t="s">
        <v>128</v>
      </c>
      <c r="AM4" s="218"/>
      <c r="AN4" s="219"/>
      <c r="AO4" s="217" t="s">
        <v>129</v>
      </c>
      <c r="AP4" s="218"/>
      <c r="AQ4" s="219"/>
      <c r="AR4" s="220" t="s">
        <v>130</v>
      </c>
      <c r="AS4" s="221" t="s">
        <v>131</v>
      </c>
      <c r="AT4" s="222" t="s">
        <v>132</v>
      </c>
      <c r="AU4" s="222" t="s">
        <v>133</v>
      </c>
      <c r="AV4" s="222" t="s">
        <v>134</v>
      </c>
      <c r="AW4" s="223" t="s">
        <v>135</v>
      </c>
      <c r="AX4" s="219"/>
      <c r="AY4" s="217" t="s">
        <v>136</v>
      </c>
      <c r="AZ4" s="219"/>
    </row>
    <row r="5" spans="1:53" s="43" customFormat="1" ht="27" customHeight="1">
      <c r="A5" s="225"/>
      <c r="B5" s="226" t="s">
        <v>137</v>
      </c>
      <c r="C5" s="227"/>
      <c r="D5" s="228"/>
      <c r="E5" s="229" t="s">
        <v>138</v>
      </c>
      <c r="F5" s="230" t="s">
        <v>139</v>
      </c>
      <c r="G5" s="231"/>
      <c r="H5" s="231"/>
      <c r="I5" s="231"/>
      <c r="J5" s="231"/>
      <c r="K5" s="231"/>
      <c r="L5" s="231"/>
      <c r="M5" s="225"/>
      <c r="N5" s="229" t="s">
        <v>140</v>
      </c>
      <c r="O5" s="229" t="s">
        <v>141</v>
      </c>
      <c r="P5" s="232" t="s">
        <v>142</v>
      </c>
      <c r="Q5" s="229" t="s">
        <v>143</v>
      </c>
      <c r="R5" s="233" t="s">
        <v>126</v>
      </c>
      <c r="S5" s="234" t="s">
        <v>144</v>
      </c>
      <c r="T5" s="235"/>
      <c r="U5" s="235"/>
      <c r="V5" s="233" t="s">
        <v>145</v>
      </c>
      <c r="W5" s="236" t="s">
        <v>146</v>
      </c>
      <c r="X5" s="231"/>
      <c r="Y5" s="231"/>
      <c r="Z5" s="231"/>
      <c r="AA5" s="231"/>
      <c r="AB5" s="231" t="s">
        <v>1</v>
      </c>
      <c r="AC5" s="231"/>
      <c r="AD5" s="237"/>
      <c r="AE5" s="229" t="s">
        <v>147</v>
      </c>
      <c r="AF5" s="229" t="s">
        <v>148</v>
      </c>
      <c r="AG5" s="233" t="s">
        <v>149</v>
      </c>
      <c r="AH5" s="225"/>
      <c r="AI5" s="238"/>
      <c r="AJ5" s="137"/>
      <c r="AK5" s="138"/>
      <c r="AL5" s="239"/>
      <c r="AM5" s="240"/>
      <c r="AN5" s="241"/>
      <c r="AO5" s="239"/>
      <c r="AP5" s="240"/>
      <c r="AQ5" s="241"/>
      <c r="AR5" s="242"/>
      <c r="AS5" s="243"/>
      <c r="AT5" s="244"/>
      <c r="AU5" s="244"/>
      <c r="AV5" s="244"/>
      <c r="AW5" s="239"/>
      <c r="AX5" s="241"/>
      <c r="AY5" s="239"/>
      <c r="AZ5" s="241"/>
    </row>
    <row r="6" spans="1:53" s="43" customFormat="1" ht="21" customHeight="1">
      <c r="A6" s="225"/>
      <c r="B6" s="245" t="s">
        <v>150</v>
      </c>
      <c r="C6" s="245" t="s">
        <v>151</v>
      </c>
      <c r="D6" s="245" t="s">
        <v>152</v>
      </c>
      <c r="E6" s="246"/>
      <c r="F6" s="229" t="s">
        <v>153</v>
      </c>
      <c r="G6" s="229" t="s">
        <v>154</v>
      </c>
      <c r="H6" s="229" t="s">
        <v>155</v>
      </c>
      <c r="I6" s="229" t="s">
        <v>156</v>
      </c>
      <c r="J6" s="229" t="s">
        <v>157</v>
      </c>
      <c r="K6" s="229" t="s">
        <v>158</v>
      </c>
      <c r="L6" s="236" t="s">
        <v>159</v>
      </c>
      <c r="M6" s="225"/>
      <c r="N6" s="238"/>
      <c r="O6" s="246"/>
      <c r="P6" s="247" t="s">
        <v>160</v>
      </c>
      <c r="Q6" s="246"/>
      <c r="R6" s="248"/>
      <c r="S6" s="234" t="s">
        <v>150</v>
      </c>
      <c r="T6" s="234" t="s">
        <v>151</v>
      </c>
      <c r="U6" s="234" t="s">
        <v>152</v>
      </c>
      <c r="V6" s="248"/>
      <c r="W6" s="232" t="s">
        <v>161</v>
      </c>
      <c r="X6" s="232" t="s">
        <v>154</v>
      </c>
      <c r="Y6" s="229" t="s">
        <v>155</v>
      </c>
      <c r="Z6" s="229" t="s">
        <v>162</v>
      </c>
      <c r="AA6" s="229" t="s">
        <v>163</v>
      </c>
      <c r="AB6" s="232" t="s">
        <v>164</v>
      </c>
      <c r="AC6" s="236" t="s">
        <v>165</v>
      </c>
      <c r="AD6" s="229" t="s">
        <v>166</v>
      </c>
      <c r="AE6" s="249"/>
      <c r="AF6" s="238"/>
      <c r="AG6" s="250"/>
      <c r="AH6" s="225"/>
      <c r="AI6" s="238"/>
      <c r="AJ6" s="232" t="s">
        <v>167</v>
      </c>
      <c r="AK6" s="233" t="s">
        <v>168</v>
      </c>
      <c r="AL6" s="229" t="s">
        <v>169</v>
      </c>
      <c r="AM6" s="229" t="s">
        <v>170</v>
      </c>
      <c r="AN6" s="229" t="s">
        <v>171</v>
      </c>
      <c r="AO6" s="229" t="s">
        <v>169</v>
      </c>
      <c r="AP6" s="229" t="s">
        <v>172</v>
      </c>
      <c r="AQ6" s="229" t="s">
        <v>171</v>
      </c>
      <c r="AR6" s="242"/>
      <c r="AS6" s="243"/>
      <c r="AT6" s="244"/>
      <c r="AU6" s="244"/>
      <c r="AV6" s="244"/>
      <c r="AW6" s="251" t="s">
        <v>173</v>
      </c>
      <c r="AX6" s="251" t="s">
        <v>174</v>
      </c>
      <c r="AY6" s="252" t="s">
        <v>175</v>
      </c>
      <c r="AZ6" s="252" t="s">
        <v>176</v>
      </c>
    </row>
    <row r="7" spans="1:53" s="43" customFormat="1" ht="37.5" customHeight="1">
      <c r="A7" s="253"/>
      <c r="B7" s="254"/>
      <c r="C7" s="254"/>
      <c r="D7" s="254"/>
      <c r="E7" s="255"/>
      <c r="F7" s="255"/>
      <c r="G7" s="255"/>
      <c r="H7" s="256"/>
      <c r="I7" s="255"/>
      <c r="J7" s="255"/>
      <c r="K7" s="255" t="s">
        <v>177</v>
      </c>
      <c r="L7" s="257"/>
      <c r="M7" s="253"/>
      <c r="N7" s="256"/>
      <c r="O7" s="255"/>
      <c r="P7" s="258" t="s">
        <v>178</v>
      </c>
      <c r="Q7" s="255"/>
      <c r="R7" s="259" t="s">
        <v>179</v>
      </c>
      <c r="S7" s="254"/>
      <c r="T7" s="254"/>
      <c r="U7" s="254"/>
      <c r="V7" s="259"/>
      <c r="W7" s="258"/>
      <c r="X7" s="258"/>
      <c r="Y7" s="256"/>
      <c r="Z7" s="255"/>
      <c r="AA7" s="255"/>
      <c r="AB7" s="258" t="s">
        <v>177</v>
      </c>
      <c r="AC7" s="257"/>
      <c r="AD7" s="256"/>
      <c r="AE7" s="260"/>
      <c r="AF7" s="256"/>
      <c r="AG7" s="261"/>
      <c r="AH7" s="253"/>
      <c r="AI7" s="256"/>
      <c r="AJ7" s="253"/>
      <c r="AK7" s="262"/>
      <c r="AL7" s="256"/>
      <c r="AM7" s="256"/>
      <c r="AN7" s="256"/>
      <c r="AO7" s="256"/>
      <c r="AP7" s="256"/>
      <c r="AQ7" s="256"/>
      <c r="AR7" s="263"/>
      <c r="AS7" s="264"/>
      <c r="AT7" s="265"/>
      <c r="AU7" s="265"/>
      <c r="AV7" s="265"/>
      <c r="AW7" s="266" t="s">
        <v>3</v>
      </c>
      <c r="AX7" s="267" t="s">
        <v>110</v>
      </c>
      <c r="AY7" s="268" t="s">
        <v>0</v>
      </c>
      <c r="AZ7" s="269" t="s">
        <v>111</v>
      </c>
    </row>
    <row r="8" spans="1:53" s="43" customFormat="1" ht="19.5" hidden="1" customHeight="1">
      <c r="A8" s="270" t="s">
        <v>180</v>
      </c>
      <c r="B8" s="271">
        <f t="shared" ref="B8:B17" si="0">SUM(E8:R8)</f>
        <v>29021</v>
      </c>
      <c r="C8" s="272"/>
      <c r="D8" s="272"/>
      <c r="E8" s="272">
        <v>666</v>
      </c>
      <c r="F8" s="272">
        <v>2040</v>
      </c>
      <c r="G8" s="272"/>
      <c r="H8" s="272"/>
      <c r="I8" s="272"/>
      <c r="J8" s="272"/>
      <c r="K8" s="272">
        <v>457</v>
      </c>
      <c r="L8" s="272">
        <v>11</v>
      </c>
      <c r="M8" s="270" t="s">
        <v>180</v>
      </c>
      <c r="N8" s="272">
        <v>66</v>
      </c>
      <c r="O8" s="272">
        <v>10135</v>
      </c>
      <c r="P8" s="272">
        <v>15624</v>
      </c>
      <c r="Q8" s="272">
        <v>4</v>
      </c>
      <c r="R8" s="272">
        <v>18</v>
      </c>
      <c r="S8" s="272">
        <f>SUM(V8:AI8)</f>
        <v>30777</v>
      </c>
      <c r="T8" s="272"/>
      <c r="U8" s="272"/>
      <c r="V8" s="272">
        <v>1068</v>
      </c>
      <c r="W8" s="272">
        <v>2117</v>
      </c>
      <c r="X8" s="272"/>
      <c r="Y8" s="272"/>
      <c r="Z8" s="272"/>
      <c r="AA8" s="272"/>
      <c r="AB8" s="272">
        <v>560</v>
      </c>
      <c r="AC8" s="272">
        <v>20</v>
      </c>
      <c r="AD8" s="273">
        <v>3</v>
      </c>
      <c r="AE8" s="272">
        <v>11479</v>
      </c>
      <c r="AF8" s="272">
        <v>15518</v>
      </c>
      <c r="AG8" s="272">
        <v>9</v>
      </c>
      <c r="AH8" s="270" t="s">
        <v>180</v>
      </c>
      <c r="AI8" s="272">
        <v>3</v>
      </c>
      <c r="AJ8" s="272">
        <v>13257</v>
      </c>
      <c r="AK8" s="272">
        <v>13257</v>
      </c>
      <c r="AL8" s="43">
        <f t="shared" ref="AL8:AL14" si="1">SUM(AM8:AN8)</f>
        <v>5827</v>
      </c>
      <c r="AM8" s="43">
        <v>3003</v>
      </c>
      <c r="AN8" s="43">
        <v>2824</v>
      </c>
      <c r="AO8" s="43" t="e">
        <f>SUM(#REF!)</f>
        <v>#REF!</v>
      </c>
      <c r="AP8" s="43">
        <v>2388</v>
      </c>
      <c r="AQ8" s="43">
        <v>950</v>
      </c>
      <c r="AS8" s="274" t="e">
        <f>SUM(AO8/#REF!)*1000</f>
        <v>#REF!</v>
      </c>
      <c r="AT8" s="274"/>
      <c r="AU8" s="274"/>
      <c r="AV8" s="274"/>
      <c r="AW8" s="43">
        <v>2887</v>
      </c>
      <c r="AX8" s="274" t="e">
        <f>SUM(AW8/#REF!)*1000</f>
        <v>#REF!</v>
      </c>
      <c r="AY8" s="224">
        <v>721</v>
      </c>
      <c r="AZ8" s="275" t="e">
        <f>SUM(AY8/#REF!)*1000</f>
        <v>#REF!</v>
      </c>
    </row>
    <row r="9" spans="1:53" s="43" customFormat="1" ht="19.5" hidden="1" customHeight="1">
      <c r="A9" s="270" t="s">
        <v>181</v>
      </c>
      <c r="B9" s="271">
        <f t="shared" si="0"/>
        <v>26510</v>
      </c>
      <c r="C9" s="272"/>
      <c r="D9" s="272"/>
      <c r="E9" s="272">
        <v>818</v>
      </c>
      <c r="F9" s="272">
        <v>1597</v>
      </c>
      <c r="G9" s="272"/>
      <c r="H9" s="272"/>
      <c r="I9" s="272"/>
      <c r="J9" s="272"/>
      <c r="K9" s="272">
        <v>504</v>
      </c>
      <c r="L9" s="272">
        <v>21</v>
      </c>
      <c r="M9" s="270" t="s">
        <v>181</v>
      </c>
      <c r="N9" s="272">
        <v>54</v>
      </c>
      <c r="O9" s="272">
        <v>9220</v>
      </c>
      <c r="P9" s="272">
        <v>14158</v>
      </c>
      <c r="Q9" s="272">
        <v>18</v>
      </c>
      <c r="R9" s="272">
        <v>120</v>
      </c>
      <c r="S9" s="272">
        <f>SUM(V9:AI9)</f>
        <v>29354</v>
      </c>
      <c r="T9" s="272"/>
      <c r="U9" s="272"/>
      <c r="V9" s="272">
        <v>1316</v>
      </c>
      <c r="W9" s="272">
        <v>2125</v>
      </c>
      <c r="X9" s="272"/>
      <c r="Y9" s="272"/>
      <c r="Z9" s="272"/>
      <c r="AA9" s="272"/>
      <c r="AB9" s="272">
        <v>629</v>
      </c>
      <c r="AC9" s="272">
        <v>19</v>
      </c>
      <c r="AD9" s="272">
        <v>6</v>
      </c>
      <c r="AE9" s="272">
        <v>11067</v>
      </c>
      <c r="AF9" s="272">
        <v>14190</v>
      </c>
      <c r="AG9" s="272">
        <v>1</v>
      </c>
      <c r="AH9" s="270" t="s">
        <v>181</v>
      </c>
      <c r="AI9" s="272">
        <v>1</v>
      </c>
      <c r="AJ9" s="272">
        <v>12708</v>
      </c>
      <c r="AK9" s="272">
        <v>12708</v>
      </c>
      <c r="AL9" s="43">
        <f t="shared" si="1"/>
        <v>5802</v>
      </c>
      <c r="AM9" s="43">
        <v>3044</v>
      </c>
      <c r="AN9" s="43">
        <v>2758</v>
      </c>
      <c r="AO9" s="43" t="e">
        <f>SUM(#REF!)</f>
        <v>#REF!</v>
      </c>
      <c r="AP9" s="43">
        <v>2226</v>
      </c>
      <c r="AQ9" s="43">
        <v>1053</v>
      </c>
      <c r="AS9" s="274" t="e">
        <f>SUM(AO9/#REF!)*1000</f>
        <v>#REF!</v>
      </c>
      <c r="AT9" s="274"/>
      <c r="AU9" s="274"/>
      <c r="AV9" s="274"/>
      <c r="AW9" s="43">
        <v>2897</v>
      </c>
      <c r="AX9" s="274" t="e">
        <f>SUM(AW9/#REF!)*1000</f>
        <v>#REF!</v>
      </c>
      <c r="AY9" s="224">
        <v>792</v>
      </c>
      <c r="AZ9" s="275" t="e">
        <f>SUM(AY9/#REF!)*1000</f>
        <v>#REF!</v>
      </c>
    </row>
    <row r="10" spans="1:53" s="43" customFormat="1" ht="19.5" hidden="1" customHeight="1">
      <c r="A10" s="270" t="s">
        <v>182</v>
      </c>
      <c r="B10" s="271">
        <f t="shared" si="0"/>
        <v>26862</v>
      </c>
      <c r="C10" s="272"/>
      <c r="D10" s="272"/>
      <c r="E10" s="272">
        <v>771</v>
      </c>
      <c r="F10" s="272">
        <v>1381</v>
      </c>
      <c r="G10" s="272"/>
      <c r="H10" s="272"/>
      <c r="I10" s="272"/>
      <c r="J10" s="272"/>
      <c r="K10" s="272">
        <v>534</v>
      </c>
      <c r="L10" s="272">
        <v>25</v>
      </c>
      <c r="M10" s="270" t="s">
        <v>182</v>
      </c>
      <c r="N10" s="272">
        <v>4</v>
      </c>
      <c r="O10" s="272">
        <v>8974</v>
      </c>
      <c r="P10" s="272">
        <v>14683</v>
      </c>
      <c r="Q10" s="272">
        <v>27</v>
      </c>
      <c r="R10" s="272">
        <v>463</v>
      </c>
      <c r="S10" s="272">
        <f>SUM(V10:AI10)</f>
        <v>29769</v>
      </c>
      <c r="T10" s="272"/>
      <c r="U10" s="272"/>
      <c r="V10" s="272">
        <v>578</v>
      </c>
      <c r="W10" s="272">
        <v>1865</v>
      </c>
      <c r="X10" s="272"/>
      <c r="Y10" s="272"/>
      <c r="Z10" s="272"/>
      <c r="AA10" s="272"/>
      <c r="AB10" s="272">
        <v>489</v>
      </c>
      <c r="AC10" s="272">
        <v>46</v>
      </c>
      <c r="AD10" s="272">
        <v>3</v>
      </c>
      <c r="AE10" s="272">
        <v>11523</v>
      </c>
      <c r="AF10" s="272">
        <v>14623</v>
      </c>
      <c r="AG10" s="272">
        <v>2</v>
      </c>
      <c r="AH10" s="270" t="s">
        <v>182</v>
      </c>
      <c r="AI10" s="272">
        <v>640</v>
      </c>
      <c r="AJ10" s="272">
        <v>12252</v>
      </c>
      <c r="AK10" s="272">
        <v>12252</v>
      </c>
      <c r="AL10" s="43">
        <f t="shared" si="1"/>
        <v>5522</v>
      </c>
      <c r="AM10" s="43">
        <v>2820</v>
      </c>
      <c r="AN10" s="43">
        <v>2702</v>
      </c>
      <c r="AO10" s="43" t="e">
        <f>SUM(#REF!)</f>
        <v>#REF!</v>
      </c>
      <c r="AP10" s="43">
        <v>2214</v>
      </c>
      <c r="AQ10" s="43">
        <v>984</v>
      </c>
      <c r="AS10" s="274" t="e">
        <f>SUM(AO10/#REF!)*1000</f>
        <v>#REF!</v>
      </c>
      <c r="AT10" s="274"/>
      <c r="AU10" s="274"/>
      <c r="AV10" s="274"/>
      <c r="AW10" s="43">
        <v>2708</v>
      </c>
      <c r="AX10" s="274" t="e">
        <f>SUM(AW10/#REF!)*1000</f>
        <v>#REF!</v>
      </c>
      <c r="AY10" s="224">
        <v>770</v>
      </c>
      <c r="AZ10" s="275" t="e">
        <f>SUM(AY10/#REF!)*1000</f>
        <v>#REF!</v>
      </c>
    </row>
    <row r="11" spans="1:53" s="43" customFormat="1" ht="19.5" hidden="1" customHeight="1">
      <c r="A11" s="270" t="s">
        <v>183</v>
      </c>
      <c r="B11" s="271">
        <f t="shared" si="0"/>
        <v>25051</v>
      </c>
      <c r="C11" s="272"/>
      <c r="D11" s="272"/>
      <c r="E11" s="272">
        <v>358</v>
      </c>
      <c r="F11" s="272">
        <v>1208</v>
      </c>
      <c r="G11" s="272"/>
      <c r="H11" s="272"/>
      <c r="I11" s="272"/>
      <c r="J11" s="272"/>
      <c r="K11" s="272">
        <v>384</v>
      </c>
      <c r="L11" s="272">
        <v>35</v>
      </c>
      <c r="M11" s="270" t="s">
        <v>183</v>
      </c>
      <c r="N11" s="272">
        <v>4</v>
      </c>
      <c r="O11" s="272">
        <v>7941</v>
      </c>
      <c r="P11" s="272">
        <v>14916</v>
      </c>
      <c r="Q11" s="272">
        <v>107</v>
      </c>
      <c r="R11" s="272">
        <v>98</v>
      </c>
      <c r="S11" s="272">
        <f>SUM(V11:AI11)</f>
        <v>27959</v>
      </c>
      <c r="T11" s="272"/>
      <c r="U11" s="272"/>
      <c r="V11" s="272">
        <v>7</v>
      </c>
      <c r="W11" s="272">
        <v>1864</v>
      </c>
      <c r="X11" s="272"/>
      <c r="Y11" s="272"/>
      <c r="Z11" s="272"/>
      <c r="AA11" s="272"/>
      <c r="AB11" s="272">
        <v>629</v>
      </c>
      <c r="AC11" s="272">
        <v>52</v>
      </c>
      <c r="AD11" s="273">
        <v>0</v>
      </c>
      <c r="AE11" s="272">
        <v>10382</v>
      </c>
      <c r="AF11" s="272">
        <v>14864</v>
      </c>
      <c r="AG11" s="272">
        <v>1</v>
      </c>
      <c r="AH11" s="270" t="s">
        <v>183</v>
      </c>
      <c r="AI11" s="272">
        <v>160</v>
      </c>
      <c r="AJ11" s="272">
        <v>11982</v>
      </c>
      <c r="AK11" s="272">
        <v>11982</v>
      </c>
      <c r="AL11" s="43">
        <f t="shared" si="1"/>
        <v>4624</v>
      </c>
      <c r="AM11" s="43">
        <v>2478</v>
      </c>
      <c r="AN11" s="43">
        <v>2146</v>
      </c>
      <c r="AO11" s="43" t="e">
        <f>SUM(#REF!)</f>
        <v>#REF!</v>
      </c>
      <c r="AP11" s="43">
        <v>2216</v>
      </c>
      <c r="AQ11" s="43">
        <v>975</v>
      </c>
      <c r="AS11" s="274" t="e">
        <f>SUM(AO11/#REF!)*1000</f>
        <v>#REF!</v>
      </c>
      <c r="AT11" s="274"/>
      <c r="AU11" s="274"/>
      <c r="AV11" s="274"/>
      <c r="AW11" s="43">
        <v>2341</v>
      </c>
      <c r="AX11" s="274" t="e">
        <f>SUM(AW11/#REF!)*1000</f>
        <v>#REF!</v>
      </c>
      <c r="AY11" s="224">
        <v>950</v>
      </c>
      <c r="AZ11" s="275" t="e">
        <f>SUM(AY11/#REF!)*1000</f>
        <v>#REF!</v>
      </c>
    </row>
    <row r="12" spans="1:53" s="43" customFormat="1" ht="19.5" hidden="1" customHeight="1">
      <c r="A12" s="270" t="s">
        <v>184</v>
      </c>
      <c r="B12" s="271">
        <f t="shared" si="0"/>
        <v>23557</v>
      </c>
      <c r="C12" s="272"/>
      <c r="D12" s="272"/>
      <c r="E12" s="272">
        <v>293</v>
      </c>
      <c r="F12" s="272">
        <v>1329</v>
      </c>
      <c r="G12" s="272"/>
      <c r="H12" s="272"/>
      <c r="I12" s="272"/>
      <c r="J12" s="272"/>
      <c r="K12" s="272">
        <v>470</v>
      </c>
      <c r="L12" s="272">
        <v>32</v>
      </c>
      <c r="M12" s="270" t="s">
        <v>184</v>
      </c>
      <c r="N12" s="273">
        <v>0</v>
      </c>
      <c r="O12" s="272">
        <v>7858</v>
      </c>
      <c r="P12" s="272">
        <v>13336</v>
      </c>
      <c r="Q12" s="272">
        <v>160</v>
      </c>
      <c r="R12" s="272">
        <v>79</v>
      </c>
      <c r="S12" s="272">
        <v>26043</v>
      </c>
      <c r="T12" s="272"/>
      <c r="U12" s="272"/>
      <c r="V12" s="272">
        <v>311</v>
      </c>
      <c r="W12" s="272">
        <v>1641</v>
      </c>
      <c r="X12" s="272"/>
      <c r="Y12" s="272"/>
      <c r="Z12" s="272"/>
      <c r="AA12" s="272"/>
      <c r="AB12" s="272">
        <v>443</v>
      </c>
      <c r="AC12" s="272">
        <v>22</v>
      </c>
      <c r="AD12" s="273">
        <v>0</v>
      </c>
      <c r="AE12" s="272">
        <v>10193</v>
      </c>
      <c r="AF12" s="272">
        <v>13341</v>
      </c>
      <c r="AG12" s="272">
        <v>14</v>
      </c>
      <c r="AH12" s="270" t="s">
        <v>184</v>
      </c>
      <c r="AI12" s="272">
        <v>78</v>
      </c>
      <c r="AJ12" s="272">
        <v>11350</v>
      </c>
      <c r="AK12" s="272">
        <v>11350</v>
      </c>
      <c r="AL12" s="43">
        <f t="shared" si="1"/>
        <v>4784</v>
      </c>
      <c r="AM12" s="43">
        <v>2499</v>
      </c>
      <c r="AN12" s="43">
        <v>2285</v>
      </c>
      <c r="AO12" s="43" t="e">
        <f>SUM(#REF!)</f>
        <v>#REF!</v>
      </c>
      <c r="AP12" s="43">
        <v>2150</v>
      </c>
      <c r="AQ12" s="43">
        <v>955</v>
      </c>
      <c r="AS12" s="274" t="e">
        <f>SUM(AO12/#REF!)*1000</f>
        <v>#REF!</v>
      </c>
      <c r="AT12" s="274"/>
      <c r="AU12" s="274"/>
      <c r="AV12" s="274"/>
      <c r="AW12" s="43">
        <v>2662</v>
      </c>
      <c r="AX12" s="274" t="e">
        <f>SUM(AW12/#REF!)*1000</f>
        <v>#REF!</v>
      </c>
      <c r="AY12" s="224">
        <v>1121</v>
      </c>
      <c r="AZ12" s="275" t="e">
        <f>SUM(AY12/#REF!)*1000</f>
        <v>#REF!</v>
      </c>
    </row>
    <row r="13" spans="1:53" s="43" customFormat="1" ht="19.5" hidden="1" customHeight="1">
      <c r="A13" s="270" t="s">
        <v>185</v>
      </c>
      <c r="B13" s="271">
        <f t="shared" si="0"/>
        <v>22525</v>
      </c>
      <c r="C13" s="272"/>
      <c r="D13" s="272"/>
      <c r="E13" s="272">
        <v>281</v>
      </c>
      <c r="F13" s="272">
        <v>1104</v>
      </c>
      <c r="G13" s="276" t="s">
        <v>2</v>
      </c>
      <c r="H13" s="276"/>
      <c r="I13" s="276" t="s">
        <v>2</v>
      </c>
      <c r="J13" s="276" t="s">
        <v>2</v>
      </c>
      <c r="K13" s="272">
        <v>387</v>
      </c>
      <c r="L13" s="272">
        <v>30</v>
      </c>
      <c r="M13" s="270" t="s">
        <v>185</v>
      </c>
      <c r="N13" s="273">
        <v>2</v>
      </c>
      <c r="O13" s="272">
        <v>7367</v>
      </c>
      <c r="P13" s="272">
        <v>13140</v>
      </c>
      <c r="Q13" s="272">
        <v>194</v>
      </c>
      <c r="R13" s="272">
        <v>20</v>
      </c>
      <c r="S13" s="272">
        <v>26224</v>
      </c>
      <c r="T13" s="272"/>
      <c r="U13" s="272"/>
      <c r="V13" s="272">
        <v>304</v>
      </c>
      <c r="W13" s="272">
        <v>1767</v>
      </c>
      <c r="X13" s="276" t="s">
        <v>2</v>
      </c>
      <c r="Y13" s="276"/>
      <c r="Z13" s="276" t="s">
        <v>2</v>
      </c>
      <c r="AA13" s="276" t="s">
        <v>2</v>
      </c>
      <c r="AB13" s="272">
        <v>493</v>
      </c>
      <c r="AC13" s="272">
        <v>35</v>
      </c>
      <c r="AD13" s="273">
        <v>0</v>
      </c>
      <c r="AE13" s="272">
        <v>10450</v>
      </c>
      <c r="AF13" s="272">
        <v>13145</v>
      </c>
      <c r="AG13" s="272">
        <v>6</v>
      </c>
      <c r="AH13" s="270" t="s">
        <v>185</v>
      </c>
      <c r="AI13" s="272">
        <v>24</v>
      </c>
      <c r="AJ13" s="272">
        <v>10452</v>
      </c>
      <c r="AK13" s="272">
        <v>10455</v>
      </c>
      <c r="AL13" s="43">
        <f t="shared" si="1"/>
        <v>4727</v>
      </c>
      <c r="AM13" s="43">
        <v>2452</v>
      </c>
      <c r="AN13" s="43">
        <v>2275</v>
      </c>
      <c r="AO13" s="43" t="e">
        <f>SUM(#REF!)</f>
        <v>#REF!</v>
      </c>
      <c r="AP13" s="43">
        <v>2031</v>
      </c>
      <c r="AQ13" s="43">
        <v>974</v>
      </c>
      <c r="AS13" s="274" t="e">
        <f>SUM(AO13/#REF!)*1000</f>
        <v>#REF!</v>
      </c>
      <c r="AT13" s="274"/>
      <c r="AU13" s="274"/>
      <c r="AV13" s="274"/>
      <c r="AW13" s="43">
        <v>2833</v>
      </c>
      <c r="AX13" s="274" t="e">
        <f>SUM(AW13/#REF!)*1000</f>
        <v>#REF!</v>
      </c>
      <c r="AY13" s="224">
        <v>1106</v>
      </c>
      <c r="AZ13" s="275" t="e">
        <f>SUM(AY13/#REF!)*1000</f>
        <v>#REF!</v>
      </c>
    </row>
    <row r="14" spans="1:53" s="43" customFormat="1" ht="19.5" hidden="1" customHeight="1">
      <c r="A14" s="270" t="s">
        <v>186</v>
      </c>
      <c r="B14" s="271">
        <f t="shared" si="0"/>
        <v>22384</v>
      </c>
      <c r="C14" s="272"/>
      <c r="D14" s="272"/>
      <c r="E14" s="272">
        <v>208</v>
      </c>
      <c r="F14" s="272">
        <v>1143</v>
      </c>
      <c r="G14" s="276" t="s">
        <v>2</v>
      </c>
      <c r="H14" s="276"/>
      <c r="I14" s="276" t="s">
        <v>2</v>
      </c>
      <c r="J14" s="276" t="s">
        <v>2</v>
      </c>
      <c r="K14" s="272">
        <v>432</v>
      </c>
      <c r="L14" s="272">
        <v>0</v>
      </c>
      <c r="M14" s="270" t="s">
        <v>186</v>
      </c>
      <c r="N14" s="273">
        <v>30</v>
      </c>
      <c r="O14" s="272">
        <v>7682</v>
      </c>
      <c r="P14" s="272">
        <v>12682</v>
      </c>
      <c r="Q14" s="272">
        <v>196</v>
      </c>
      <c r="R14" s="272">
        <v>11</v>
      </c>
      <c r="S14" s="272">
        <v>23864</v>
      </c>
      <c r="T14" s="272"/>
      <c r="U14" s="272"/>
      <c r="V14" s="272">
        <v>366</v>
      </c>
      <c r="W14" s="272">
        <v>1308</v>
      </c>
      <c r="X14" s="276" t="s">
        <v>2</v>
      </c>
      <c r="Y14" s="276"/>
      <c r="Z14" s="276" t="s">
        <v>2</v>
      </c>
      <c r="AA14" s="276" t="s">
        <v>2</v>
      </c>
      <c r="AB14" s="272">
        <v>450</v>
      </c>
      <c r="AC14" s="272">
        <v>0</v>
      </c>
      <c r="AD14" s="273">
        <v>88</v>
      </c>
      <c r="AE14" s="272">
        <v>8954</v>
      </c>
      <c r="AF14" s="272">
        <v>12677</v>
      </c>
      <c r="AG14" s="272">
        <v>5</v>
      </c>
      <c r="AH14" s="270" t="s">
        <v>186</v>
      </c>
      <c r="AI14" s="272">
        <v>16</v>
      </c>
      <c r="AJ14" s="272">
        <v>10332</v>
      </c>
      <c r="AK14" s="272">
        <v>10332</v>
      </c>
      <c r="AL14" s="43">
        <f t="shared" si="1"/>
        <v>4188</v>
      </c>
      <c r="AM14" s="43">
        <v>2151</v>
      </c>
      <c r="AN14" s="43">
        <v>2037</v>
      </c>
      <c r="AO14" s="43" t="e">
        <f>SUM(#REF!)</f>
        <v>#REF!</v>
      </c>
      <c r="AP14" s="43">
        <v>2134</v>
      </c>
      <c r="AQ14" s="43">
        <v>1065</v>
      </c>
      <c r="AS14" s="274">
        <v>9.0714072023967347</v>
      </c>
      <c r="AT14" s="274"/>
      <c r="AU14" s="274"/>
      <c r="AV14" s="274"/>
      <c r="AW14" s="43">
        <v>2714</v>
      </c>
      <c r="AX14" s="274">
        <v>7.6960922623647194</v>
      </c>
      <c r="AY14" s="224">
        <v>1075</v>
      </c>
      <c r="AZ14" s="275">
        <v>3.0483784753286929</v>
      </c>
    </row>
    <row r="15" spans="1:53" s="43" customFormat="1" ht="19.5" hidden="1" customHeight="1">
      <c r="A15" s="270" t="s">
        <v>187</v>
      </c>
      <c r="B15" s="271">
        <f t="shared" si="0"/>
        <v>25267</v>
      </c>
      <c r="C15" s="272"/>
      <c r="D15" s="272"/>
      <c r="E15" s="272">
        <v>250</v>
      </c>
      <c r="F15" s="272">
        <v>1121</v>
      </c>
      <c r="G15" s="276" t="s">
        <v>2</v>
      </c>
      <c r="H15" s="276"/>
      <c r="I15" s="276" t="s">
        <v>2</v>
      </c>
      <c r="J15" s="276" t="s">
        <v>2</v>
      </c>
      <c r="K15" s="272">
        <v>425</v>
      </c>
      <c r="L15" s="272">
        <v>57</v>
      </c>
      <c r="M15" s="270" t="s">
        <v>187</v>
      </c>
      <c r="N15" s="273">
        <v>0</v>
      </c>
      <c r="O15" s="272">
        <v>8011</v>
      </c>
      <c r="P15" s="272">
        <v>15254</v>
      </c>
      <c r="Q15" s="272">
        <v>137</v>
      </c>
      <c r="R15" s="272">
        <v>12</v>
      </c>
      <c r="S15" s="272">
        <v>27098</v>
      </c>
      <c r="T15" s="272"/>
      <c r="U15" s="272"/>
      <c r="V15" s="272">
        <v>402</v>
      </c>
      <c r="W15" s="272">
        <v>1640</v>
      </c>
      <c r="X15" s="276" t="s">
        <v>2</v>
      </c>
      <c r="Y15" s="276"/>
      <c r="Z15" s="276" t="s">
        <v>2</v>
      </c>
      <c r="AA15" s="276" t="s">
        <v>2</v>
      </c>
      <c r="AB15" s="272">
        <v>532</v>
      </c>
      <c r="AC15" s="272">
        <v>69</v>
      </c>
      <c r="AD15" s="273">
        <v>0</v>
      </c>
      <c r="AE15" s="272">
        <v>9193</v>
      </c>
      <c r="AF15" s="272">
        <v>15251</v>
      </c>
      <c r="AG15" s="272">
        <v>2</v>
      </c>
      <c r="AH15" s="270" t="s">
        <v>187</v>
      </c>
      <c r="AI15" s="272">
        <v>9</v>
      </c>
      <c r="AJ15" s="272">
        <v>13128</v>
      </c>
      <c r="AK15" s="272">
        <v>13128</v>
      </c>
      <c r="AL15" s="43">
        <v>3982</v>
      </c>
      <c r="AM15" s="43">
        <v>2075</v>
      </c>
      <c r="AN15" s="43">
        <v>1907</v>
      </c>
      <c r="AO15" s="43">
        <v>3074</v>
      </c>
      <c r="AP15" s="43">
        <v>2069</v>
      </c>
      <c r="AQ15" s="43">
        <v>1005</v>
      </c>
      <c r="AS15" s="274">
        <v>8.7169445889864203</v>
      </c>
      <c r="AT15" s="274"/>
      <c r="AU15" s="274"/>
      <c r="AV15" s="274"/>
      <c r="AW15" s="43">
        <v>3332</v>
      </c>
      <c r="AX15" s="274">
        <v>9.4485554230653079</v>
      </c>
      <c r="AY15" s="224">
        <v>1180</v>
      </c>
      <c r="AZ15" s="275">
        <v>3.3461270705933561</v>
      </c>
    </row>
    <row r="16" spans="1:53" s="43" customFormat="1" ht="19.5" hidden="1" customHeight="1">
      <c r="A16" s="270" t="s">
        <v>188</v>
      </c>
      <c r="B16" s="271">
        <f t="shared" si="0"/>
        <v>22776</v>
      </c>
      <c r="C16" s="272">
        <v>10717</v>
      </c>
      <c r="D16" s="272">
        <v>12059</v>
      </c>
      <c r="E16" s="272">
        <v>226</v>
      </c>
      <c r="F16" s="272">
        <v>1203</v>
      </c>
      <c r="G16" s="276" t="s">
        <v>2</v>
      </c>
      <c r="H16" s="276"/>
      <c r="I16" s="276" t="s">
        <v>2</v>
      </c>
      <c r="J16" s="276" t="s">
        <v>2</v>
      </c>
      <c r="K16" s="272">
        <v>468</v>
      </c>
      <c r="L16" s="272">
        <v>26</v>
      </c>
      <c r="M16" s="270" t="s">
        <v>188</v>
      </c>
      <c r="N16" s="273">
        <v>1</v>
      </c>
      <c r="O16" s="272">
        <v>7081</v>
      </c>
      <c r="P16" s="272">
        <v>13630</v>
      </c>
      <c r="Q16" s="272">
        <v>138</v>
      </c>
      <c r="R16" s="272">
        <v>3</v>
      </c>
      <c r="S16" s="272">
        <v>24233</v>
      </c>
      <c r="T16" s="272">
        <v>11409</v>
      </c>
      <c r="U16" s="272">
        <v>12824</v>
      </c>
      <c r="V16" s="272">
        <v>383</v>
      </c>
      <c r="W16" s="272">
        <v>1338</v>
      </c>
      <c r="X16" s="276" t="s">
        <v>2</v>
      </c>
      <c r="Y16" s="276"/>
      <c r="Z16" s="276" t="s">
        <v>2</v>
      </c>
      <c r="AA16" s="276" t="s">
        <v>2</v>
      </c>
      <c r="AB16" s="272">
        <v>383</v>
      </c>
      <c r="AC16" s="272">
        <v>75</v>
      </c>
      <c r="AD16" s="273">
        <v>0</v>
      </c>
      <c r="AE16" s="272">
        <v>8417</v>
      </c>
      <c r="AF16" s="272">
        <v>13628</v>
      </c>
      <c r="AG16" s="272">
        <v>2</v>
      </c>
      <c r="AH16" s="270" t="s">
        <v>188</v>
      </c>
      <c r="AI16" s="272">
        <v>7</v>
      </c>
      <c r="AJ16" s="272">
        <v>11477</v>
      </c>
      <c r="AK16" s="272">
        <v>11477</v>
      </c>
      <c r="AL16" s="43">
        <v>3550</v>
      </c>
      <c r="AM16" s="43">
        <v>1888</v>
      </c>
      <c r="AN16" s="43">
        <v>1662</v>
      </c>
      <c r="AO16" s="43">
        <v>3103</v>
      </c>
      <c r="AP16" s="43">
        <v>2068</v>
      </c>
      <c r="AQ16" s="43">
        <v>1035</v>
      </c>
      <c r="AR16" s="274">
        <v>10.08114612692305</v>
      </c>
      <c r="AS16" s="274">
        <v>8.8117736427724562</v>
      </c>
      <c r="AT16" s="48">
        <v>1.269372484150594</v>
      </c>
      <c r="AU16" s="274">
        <v>64.768946395563773</v>
      </c>
      <c r="AV16" s="274">
        <v>68.91227072373097</v>
      </c>
      <c r="AW16" s="43">
        <v>4038</v>
      </c>
      <c r="AX16" s="274">
        <v>11.466948749440922</v>
      </c>
      <c r="AY16" s="224">
        <v>1451</v>
      </c>
      <c r="AZ16" s="275">
        <v>4.1204909944127737</v>
      </c>
    </row>
    <row r="17" spans="1:52" s="43" customFormat="1" ht="19.5" hidden="1" customHeight="1">
      <c r="A17" s="270" t="s">
        <v>189</v>
      </c>
      <c r="B17" s="271">
        <f t="shared" si="0"/>
        <v>22605</v>
      </c>
      <c r="C17" s="272">
        <v>10576</v>
      </c>
      <c r="D17" s="272">
        <v>12029</v>
      </c>
      <c r="E17" s="272">
        <v>264</v>
      </c>
      <c r="F17" s="272">
        <v>1104</v>
      </c>
      <c r="G17" s="276" t="s">
        <v>2</v>
      </c>
      <c r="H17" s="276"/>
      <c r="I17" s="276" t="s">
        <v>2</v>
      </c>
      <c r="J17" s="276" t="s">
        <v>2</v>
      </c>
      <c r="K17" s="272">
        <v>400</v>
      </c>
      <c r="L17" s="272">
        <v>52</v>
      </c>
      <c r="M17" s="270" t="s">
        <v>189</v>
      </c>
      <c r="N17" s="273">
        <v>0</v>
      </c>
      <c r="O17" s="272">
        <v>6781</v>
      </c>
      <c r="P17" s="272">
        <v>13828</v>
      </c>
      <c r="Q17" s="272">
        <v>157</v>
      </c>
      <c r="R17" s="272">
        <v>19</v>
      </c>
      <c r="S17" s="272">
        <v>24904</v>
      </c>
      <c r="T17" s="272">
        <v>11818</v>
      </c>
      <c r="U17" s="272">
        <v>13086</v>
      </c>
      <c r="V17" s="272">
        <v>488</v>
      </c>
      <c r="W17" s="272">
        <v>1255</v>
      </c>
      <c r="X17" s="276" t="s">
        <v>2</v>
      </c>
      <c r="Y17" s="276"/>
      <c r="Z17" s="276" t="s">
        <v>2</v>
      </c>
      <c r="AA17" s="276" t="s">
        <v>2</v>
      </c>
      <c r="AB17" s="272">
        <v>404</v>
      </c>
      <c r="AC17" s="272">
        <v>102</v>
      </c>
      <c r="AD17" s="273">
        <v>0</v>
      </c>
      <c r="AE17" s="272">
        <v>8808</v>
      </c>
      <c r="AF17" s="272">
        <v>13827</v>
      </c>
      <c r="AG17" s="272">
        <v>0</v>
      </c>
      <c r="AH17" s="270" t="s">
        <v>189</v>
      </c>
      <c r="AI17" s="272">
        <v>20</v>
      </c>
      <c r="AJ17" s="272">
        <v>12444</v>
      </c>
      <c r="AK17" s="272">
        <v>12444</v>
      </c>
      <c r="AL17" s="43">
        <v>3415</v>
      </c>
      <c r="AM17" s="43">
        <v>1792</v>
      </c>
      <c r="AN17" s="43">
        <v>1623</v>
      </c>
      <c r="AO17" s="43">
        <v>3113</v>
      </c>
      <c r="AP17" s="43">
        <v>2084</v>
      </c>
      <c r="AQ17" s="43">
        <v>1029</v>
      </c>
      <c r="AR17" s="274">
        <v>9.7253548401795271</v>
      </c>
      <c r="AS17" s="274">
        <v>8.8653088191738991</v>
      </c>
      <c r="AT17" s="48">
        <v>0.86004602100562799</v>
      </c>
      <c r="AU17" s="274">
        <v>64.55850748613085</v>
      </c>
      <c r="AV17" s="274">
        <v>71.124311897129061</v>
      </c>
      <c r="AW17" s="43">
        <v>2133</v>
      </c>
      <c r="AX17" s="274">
        <v>6.0744310026655732</v>
      </c>
      <c r="AY17" s="224">
        <v>1426</v>
      </c>
      <c r="AZ17" s="275">
        <v>4.0610120064702802</v>
      </c>
    </row>
    <row r="18" spans="1:52" s="43" customFormat="1" ht="19.5" hidden="1" customHeight="1">
      <c r="A18" s="270" t="s">
        <v>190</v>
      </c>
      <c r="B18" s="277">
        <v>23406</v>
      </c>
      <c r="C18" s="129">
        <v>10741</v>
      </c>
      <c r="D18" s="129">
        <v>12665</v>
      </c>
      <c r="E18" s="129">
        <v>278</v>
      </c>
      <c r="F18" s="129">
        <v>1138</v>
      </c>
      <c r="G18" s="278" t="s">
        <v>2</v>
      </c>
      <c r="H18" s="278"/>
      <c r="I18" s="278" t="s">
        <v>2</v>
      </c>
      <c r="J18" s="278" t="s">
        <v>2</v>
      </c>
      <c r="K18" s="129">
        <v>350</v>
      </c>
      <c r="L18" s="129">
        <v>38</v>
      </c>
      <c r="M18" s="270" t="s">
        <v>190</v>
      </c>
      <c r="N18" s="129">
        <v>882</v>
      </c>
      <c r="O18" s="129">
        <v>7917</v>
      </c>
      <c r="P18" s="129">
        <v>12600</v>
      </c>
      <c r="Q18" s="129">
        <v>201</v>
      </c>
      <c r="R18" s="129">
        <v>2</v>
      </c>
      <c r="S18" s="129">
        <v>25120</v>
      </c>
      <c r="T18" s="129">
        <v>11726</v>
      </c>
      <c r="U18" s="129">
        <v>13394</v>
      </c>
      <c r="V18" s="129">
        <v>317</v>
      </c>
      <c r="W18" s="129">
        <v>1298</v>
      </c>
      <c r="X18" s="278" t="s">
        <v>2</v>
      </c>
      <c r="Y18" s="278"/>
      <c r="Z18" s="278" t="s">
        <v>2</v>
      </c>
      <c r="AA18" s="278" t="s">
        <v>2</v>
      </c>
      <c r="AB18" s="129">
        <v>390</v>
      </c>
      <c r="AC18" s="129">
        <v>102</v>
      </c>
      <c r="AD18" s="129">
        <v>13</v>
      </c>
      <c r="AE18" s="129">
        <v>8852</v>
      </c>
      <c r="AF18" s="129">
        <v>14140</v>
      </c>
      <c r="AG18" s="129">
        <v>0</v>
      </c>
      <c r="AH18" s="270" t="s">
        <v>190</v>
      </c>
      <c r="AI18" s="129">
        <v>8</v>
      </c>
      <c r="AJ18" s="129">
        <v>11976</v>
      </c>
      <c r="AK18" s="129">
        <v>11976</v>
      </c>
      <c r="AL18" s="279">
        <v>3112</v>
      </c>
      <c r="AM18" s="279">
        <v>1591</v>
      </c>
      <c r="AN18" s="279">
        <v>1521</v>
      </c>
      <c r="AO18" s="279">
        <v>3251</v>
      </c>
      <c r="AP18" s="279">
        <v>2197</v>
      </c>
      <c r="AQ18" s="279">
        <v>1054</v>
      </c>
      <c r="AR18" s="280">
        <v>8.9367891598355662</v>
      </c>
      <c r="AS18" s="280">
        <v>9.3359580843912031</v>
      </c>
      <c r="AT18" s="281">
        <v>-0.39916892455563691</v>
      </c>
      <c r="AU18" s="280">
        <v>67.215452144958618</v>
      </c>
      <c r="AV18" s="280">
        <v>72.137578308184246</v>
      </c>
      <c r="AW18" s="280">
        <v>2026</v>
      </c>
      <c r="AX18" s="280">
        <v>5.8181024543145421</v>
      </c>
      <c r="AY18" s="282">
        <v>1274</v>
      </c>
      <c r="AZ18" s="283">
        <v>3.658569855279727</v>
      </c>
    </row>
    <row r="19" spans="1:52" s="43" customFormat="1" ht="19.5" hidden="1" customHeight="1">
      <c r="A19" s="270" t="s">
        <v>191</v>
      </c>
      <c r="B19" s="277">
        <v>23847</v>
      </c>
      <c r="C19" s="129">
        <v>10877</v>
      </c>
      <c r="D19" s="129">
        <v>12970</v>
      </c>
      <c r="E19" s="129">
        <v>451</v>
      </c>
      <c r="F19" s="129">
        <v>1156</v>
      </c>
      <c r="G19" s="278" t="s">
        <v>2</v>
      </c>
      <c r="H19" s="278"/>
      <c r="I19" s="278" t="s">
        <v>2</v>
      </c>
      <c r="J19" s="278" t="s">
        <v>2</v>
      </c>
      <c r="K19" s="129">
        <v>413</v>
      </c>
      <c r="L19" s="129">
        <v>64</v>
      </c>
      <c r="M19" s="270" t="s">
        <v>191</v>
      </c>
      <c r="N19" s="129">
        <v>2</v>
      </c>
      <c r="O19" s="129">
        <v>7513</v>
      </c>
      <c r="P19" s="129">
        <v>14013</v>
      </c>
      <c r="Q19" s="129">
        <v>234</v>
      </c>
      <c r="R19" s="129">
        <v>1</v>
      </c>
      <c r="S19" s="129">
        <v>25839</v>
      </c>
      <c r="T19" s="129">
        <v>11938</v>
      </c>
      <c r="U19" s="129">
        <v>13901</v>
      </c>
      <c r="V19" s="129">
        <v>373</v>
      </c>
      <c r="W19" s="129">
        <v>1370</v>
      </c>
      <c r="X19" s="278" t="s">
        <v>2</v>
      </c>
      <c r="Y19" s="278"/>
      <c r="Z19" s="278" t="s">
        <v>2</v>
      </c>
      <c r="AA19" s="278" t="s">
        <v>2</v>
      </c>
      <c r="AB19" s="129">
        <v>490</v>
      </c>
      <c r="AC19" s="129">
        <v>127</v>
      </c>
      <c r="AD19" s="129" t="s">
        <v>4</v>
      </c>
      <c r="AE19" s="129">
        <v>9465</v>
      </c>
      <c r="AF19" s="129">
        <v>14012</v>
      </c>
      <c r="AG19" s="129">
        <v>0</v>
      </c>
      <c r="AH19" s="270" t="s">
        <v>191</v>
      </c>
      <c r="AI19" s="129">
        <v>2</v>
      </c>
      <c r="AJ19" s="129">
        <v>12983</v>
      </c>
      <c r="AK19" s="129">
        <v>12983</v>
      </c>
      <c r="AL19" s="279">
        <v>3062</v>
      </c>
      <c r="AM19" s="279">
        <v>1626</v>
      </c>
      <c r="AN19" s="279">
        <v>1436</v>
      </c>
      <c r="AO19" s="279">
        <v>3065</v>
      </c>
      <c r="AP19" s="279">
        <v>2080</v>
      </c>
      <c r="AQ19" s="279">
        <v>985</v>
      </c>
      <c r="AR19" s="280">
        <v>8.8420317036793179</v>
      </c>
      <c r="AS19" s="280">
        <v>8.8506947001231584</v>
      </c>
      <c r="AT19" s="281">
        <v>-8.6629964438404983E-3</v>
      </c>
      <c r="AU19" s="280">
        <v>68.481880171786216</v>
      </c>
      <c r="AV19" s="280">
        <v>74.20234418412312</v>
      </c>
      <c r="AW19" s="280">
        <v>2039</v>
      </c>
      <c r="AX19" s="280">
        <v>5.8879499163298927</v>
      </c>
      <c r="AY19" s="282">
        <v>1215</v>
      </c>
      <c r="AZ19" s="283">
        <v>3.5085135597551838</v>
      </c>
    </row>
    <row r="20" spans="1:52" s="43" customFormat="1" ht="13.5" hidden="1" customHeight="1">
      <c r="A20" s="270" t="s">
        <v>192</v>
      </c>
      <c r="B20" s="277">
        <v>18622</v>
      </c>
      <c r="C20" s="129">
        <v>8566</v>
      </c>
      <c r="D20" s="129">
        <v>10056</v>
      </c>
      <c r="E20" s="129">
        <v>441</v>
      </c>
      <c r="F20" s="129">
        <v>1008</v>
      </c>
      <c r="G20" s="278" t="s">
        <v>2</v>
      </c>
      <c r="H20" s="278"/>
      <c r="I20" s="278" t="s">
        <v>2</v>
      </c>
      <c r="J20" s="278" t="s">
        <v>2</v>
      </c>
      <c r="K20" s="129">
        <v>333</v>
      </c>
      <c r="L20" s="129">
        <v>38</v>
      </c>
      <c r="M20" s="270" t="s">
        <v>192</v>
      </c>
      <c r="N20" s="129" t="s">
        <v>4</v>
      </c>
      <c r="O20" s="129">
        <v>6342</v>
      </c>
      <c r="P20" s="129">
        <v>10199</v>
      </c>
      <c r="Q20" s="129">
        <v>260</v>
      </c>
      <c r="R20" s="129">
        <v>1</v>
      </c>
      <c r="S20" s="129">
        <v>20373</v>
      </c>
      <c r="T20" s="129">
        <v>9637</v>
      </c>
      <c r="U20" s="129">
        <v>10736</v>
      </c>
      <c r="V20" s="129">
        <v>869</v>
      </c>
      <c r="W20" s="129">
        <v>1078</v>
      </c>
      <c r="X20" s="278" t="s">
        <v>2</v>
      </c>
      <c r="Y20" s="278"/>
      <c r="Z20" s="278" t="s">
        <v>2</v>
      </c>
      <c r="AA20" s="278" t="s">
        <v>2</v>
      </c>
      <c r="AB20" s="129">
        <v>356</v>
      </c>
      <c r="AC20" s="129">
        <v>114</v>
      </c>
      <c r="AD20" s="129" t="s">
        <v>4</v>
      </c>
      <c r="AE20" s="129">
        <v>7745</v>
      </c>
      <c r="AF20" s="129">
        <v>10198</v>
      </c>
      <c r="AG20" s="129">
        <v>0</v>
      </c>
      <c r="AH20" s="270" t="s">
        <v>192</v>
      </c>
      <c r="AI20" s="129">
        <v>13</v>
      </c>
      <c r="AJ20" s="129">
        <v>9586</v>
      </c>
      <c r="AK20" s="129">
        <v>9586</v>
      </c>
      <c r="AL20" s="279">
        <v>2967</v>
      </c>
      <c r="AM20" s="279">
        <v>1545</v>
      </c>
      <c r="AN20" s="279">
        <v>1422</v>
      </c>
      <c r="AO20" s="279">
        <v>3217</v>
      </c>
      <c r="AP20" s="279">
        <v>2140</v>
      </c>
      <c r="AQ20" s="279">
        <v>1077</v>
      </c>
      <c r="AR20" s="280">
        <v>8.6174221796240218</v>
      </c>
      <c r="AS20" s="280">
        <v>9.3435278570443145</v>
      </c>
      <c r="AT20" s="281">
        <v>-0.72610567742029275</v>
      </c>
      <c r="AU20" s="280">
        <v>53.477149014928628</v>
      </c>
      <c r="AV20" s="280">
        <v>58.505528776776984</v>
      </c>
      <c r="AW20" s="280">
        <v>1869</v>
      </c>
      <c r="AX20" s="280">
        <v>5.4283660443941004</v>
      </c>
      <c r="AY20" s="282">
        <v>1051</v>
      </c>
      <c r="AZ20" s="283">
        <v>3.0525482678749065</v>
      </c>
    </row>
    <row r="21" spans="1:52" s="43" customFormat="1" ht="12" hidden="1" customHeight="1">
      <c r="A21" s="284"/>
      <c r="B21" s="277"/>
      <c r="C21" s="129"/>
      <c r="D21" s="129"/>
      <c r="E21" s="129"/>
      <c r="F21" s="129"/>
      <c r="G21" s="278"/>
      <c r="H21" s="278"/>
      <c r="I21" s="278"/>
      <c r="J21" s="278"/>
      <c r="K21" s="129"/>
      <c r="L21" s="129"/>
      <c r="M21" s="270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278"/>
      <c r="Y21" s="278"/>
      <c r="Z21" s="278"/>
      <c r="AA21" s="278"/>
      <c r="AB21" s="129"/>
      <c r="AC21" s="129"/>
      <c r="AD21" s="129"/>
      <c r="AE21" s="129"/>
      <c r="AF21" s="129"/>
      <c r="AG21" s="129"/>
      <c r="AH21" s="270"/>
      <c r="AI21" s="129"/>
      <c r="AJ21" s="129"/>
      <c r="AK21" s="129"/>
      <c r="AL21" s="279"/>
      <c r="AM21" s="279"/>
      <c r="AN21" s="279"/>
      <c r="AO21" s="279"/>
      <c r="AP21" s="279"/>
      <c r="AQ21" s="279"/>
      <c r="AR21" s="280"/>
      <c r="AS21" s="280"/>
      <c r="AT21" s="281"/>
      <c r="AU21" s="280"/>
      <c r="AV21" s="280"/>
      <c r="AW21" s="280"/>
      <c r="AX21" s="280"/>
      <c r="AY21" s="282"/>
      <c r="AZ21" s="283"/>
    </row>
    <row r="22" spans="1:52" s="43" customFormat="1" ht="19.5" customHeight="1">
      <c r="A22" s="285" t="s">
        <v>193</v>
      </c>
      <c r="B22" s="278">
        <f>IF(SUM(B23:B35)=SUM(C22:D22),SUM(B23:B35),"error")</f>
        <v>14281</v>
      </c>
      <c r="C22" s="129">
        <f>SUM(C23:C35)</f>
        <v>6651</v>
      </c>
      <c r="D22" s="129">
        <f>SUM(D23:D35)</f>
        <v>7630</v>
      </c>
      <c r="E22" s="129">
        <f t="shared" ref="E22:O22" si="2">SUM(E23:E35)</f>
        <v>160</v>
      </c>
      <c r="F22" s="129">
        <f t="shared" si="2"/>
        <v>1348</v>
      </c>
      <c r="G22" s="129">
        <f t="shared" si="2"/>
        <v>739</v>
      </c>
      <c r="H22" s="129">
        <f t="shared" si="2"/>
        <v>959</v>
      </c>
      <c r="I22" s="129">
        <f t="shared" si="2"/>
        <v>461</v>
      </c>
      <c r="J22" s="129">
        <f t="shared" si="2"/>
        <v>179</v>
      </c>
      <c r="K22" s="129">
        <f t="shared" si="2"/>
        <v>417</v>
      </c>
      <c r="L22" s="129">
        <f t="shared" si="2"/>
        <v>45</v>
      </c>
      <c r="M22" s="285" t="s">
        <v>193</v>
      </c>
      <c r="N22" s="129">
        <f>SUM(N23:N35)</f>
        <v>1</v>
      </c>
      <c r="O22" s="129">
        <f t="shared" si="2"/>
        <v>1726</v>
      </c>
      <c r="P22" s="129">
        <f>SUM(P23:P35)</f>
        <v>8113</v>
      </c>
      <c r="Q22" s="129">
        <f>SUM(Q23:Q35)</f>
        <v>103</v>
      </c>
      <c r="R22" s="129">
        <f>SUM(R23:R35)</f>
        <v>30</v>
      </c>
      <c r="S22" s="278">
        <f>IF(SUM(S23:S35)=SUM(T22:U22),SUM(S23:S35),"error")</f>
        <v>15160</v>
      </c>
      <c r="T22" s="129">
        <f>SUM(T23:T35)</f>
        <v>6951</v>
      </c>
      <c r="U22" s="129">
        <f>SUM(U23:U35)</f>
        <v>8209</v>
      </c>
      <c r="V22" s="129">
        <f t="shared" ref="V22:AF22" si="3">SUM(V23:V35)</f>
        <v>474</v>
      </c>
      <c r="W22" s="129">
        <f t="shared" si="3"/>
        <v>1483</v>
      </c>
      <c r="X22" s="129">
        <f t="shared" si="3"/>
        <v>724</v>
      </c>
      <c r="Y22" s="129">
        <f t="shared" si="3"/>
        <v>1226</v>
      </c>
      <c r="Z22" s="129">
        <f t="shared" si="3"/>
        <v>524</v>
      </c>
      <c r="AA22" s="129">
        <f t="shared" si="3"/>
        <v>233</v>
      </c>
      <c r="AB22" s="129">
        <f t="shared" si="3"/>
        <v>480</v>
      </c>
      <c r="AC22" s="129">
        <f t="shared" si="3"/>
        <v>64</v>
      </c>
      <c r="AD22" s="129">
        <f t="shared" si="3"/>
        <v>1</v>
      </c>
      <c r="AE22" s="129">
        <f t="shared" si="3"/>
        <v>1801</v>
      </c>
      <c r="AF22" s="129">
        <f t="shared" si="3"/>
        <v>8113</v>
      </c>
      <c r="AG22" s="129">
        <f>SUM(AG23:AG35)</f>
        <v>3</v>
      </c>
      <c r="AH22" s="286" t="s">
        <v>194</v>
      </c>
      <c r="AI22" s="129">
        <f>SUM(AI23:AI35)</f>
        <v>34</v>
      </c>
      <c r="AJ22" s="129">
        <f>SUM(AJ23:AJ35)</f>
        <v>9887</v>
      </c>
      <c r="AK22" s="129">
        <f>SUM(AK23:AK35)</f>
        <v>9887</v>
      </c>
      <c r="AL22" s="129">
        <f>SUM(AM22:AN22,AL23:AL35)/2</f>
        <v>2175</v>
      </c>
      <c r="AM22" s="129">
        <f>SUM(AM23:AM35)</f>
        <v>1159</v>
      </c>
      <c r="AN22" s="129">
        <f>SUM(AN23:AN35)</f>
        <v>1016</v>
      </c>
      <c r="AO22" s="129">
        <f>SUM(AO23:AO35)</f>
        <v>3172</v>
      </c>
      <c r="AP22" s="129">
        <f>SUM(AP23:AP35)</f>
        <v>1907</v>
      </c>
      <c r="AQ22" s="129">
        <f>SUM(AQ23:AQ35)</f>
        <v>1265</v>
      </c>
      <c r="AR22" s="280">
        <f>SUM(AL22/'期中人口(不印)'!B39)*1000</f>
        <v>6.6859303433647899</v>
      </c>
      <c r="AS22" s="280">
        <f>SUM(AO22/'期中人口(不印)'!B39)*1000</f>
        <v>9.7506993329439613</v>
      </c>
      <c r="AT22" s="281">
        <f>AR22-AS22</f>
        <v>-3.0647689895791714</v>
      </c>
      <c r="AU22" s="280">
        <f>SUM(B22/'期中人口(不印)'!B39)*1000</f>
        <v>43.899664934985097</v>
      </c>
      <c r="AV22" s="280">
        <f>SUM(S22/'期中人口(不印)'!B39)*1000</f>
        <v>46.601702990993203</v>
      </c>
      <c r="AW22" s="279">
        <f>SUM(AW23:AW35)</f>
        <v>1684</v>
      </c>
      <c r="AX22" s="280">
        <f>SUM(AW22/'期中人口(不印)'!B39)*1000</f>
        <v>5.1766007807937049</v>
      </c>
      <c r="AY22" s="278">
        <f>SUM(AY23:AY35)</f>
        <v>954</v>
      </c>
      <c r="AZ22" s="283">
        <f>SUM(AY22/'期中人口(不印)'!B39)*1000</f>
        <v>2.9325873781931082</v>
      </c>
    </row>
    <row r="23" spans="1:52" s="43" customFormat="1" ht="19.5" customHeight="1">
      <c r="A23" s="287" t="s">
        <v>195</v>
      </c>
      <c r="B23" s="277">
        <f t="shared" ref="B23:B35" si="4">SUM(C23:D23)</f>
        <v>4670</v>
      </c>
      <c r="C23" s="129">
        <f>'統計要覽表2-1(不印)'!B10</f>
        <v>2141</v>
      </c>
      <c r="D23" s="129">
        <f>'統計要覽表2-1(不印)'!B11</f>
        <v>2529</v>
      </c>
      <c r="E23" s="279">
        <f>'統計要覽表2-1(不印)'!C9</f>
        <v>56</v>
      </c>
      <c r="F23" s="279">
        <f>'統計要覽表2-1(不印)'!D9</f>
        <v>419</v>
      </c>
      <c r="G23" s="279">
        <f>'統計要覽表2-1(不印)'!E9</f>
        <v>330</v>
      </c>
      <c r="H23" s="279">
        <f>'統計要覽表2-1(不印)'!F9</f>
        <v>184</v>
      </c>
      <c r="I23" s="279">
        <f>'統計要覽表2-1(不印)'!G9</f>
        <v>136</v>
      </c>
      <c r="J23" s="279">
        <f>'統計要覽表2-1(不印)'!H9</f>
        <v>50</v>
      </c>
      <c r="K23" s="279">
        <f>'統計要覽表2-1(不印)'!I9</f>
        <v>148</v>
      </c>
      <c r="L23" s="279">
        <f>'統計要覽表2-1(不印)'!J9</f>
        <v>10</v>
      </c>
      <c r="M23" s="287" t="s">
        <v>195</v>
      </c>
      <c r="N23" s="129">
        <f>'統計要覽表2-1(不印)'!K9</f>
        <v>0</v>
      </c>
      <c r="O23" s="129">
        <f>'統計要覽表2-1(不印)'!L9</f>
        <v>555</v>
      </c>
      <c r="P23" s="129">
        <f>'統計要覽表2-1(不印)'!M9</f>
        <v>2732</v>
      </c>
      <c r="Q23" s="129">
        <f>'統計要覽表2-1(不印)'!N9</f>
        <v>49</v>
      </c>
      <c r="R23" s="129">
        <f>'統計要覽表2-1(不印)'!O9</f>
        <v>1</v>
      </c>
      <c r="S23" s="129">
        <f>SUM(T23:U23)</f>
        <v>5309</v>
      </c>
      <c r="T23" s="279">
        <f>'統計要覽表2-1(不印)'!P10</f>
        <v>2437</v>
      </c>
      <c r="U23" s="279">
        <f>'統計要覽表2-1(不印)'!P11</f>
        <v>2872</v>
      </c>
      <c r="V23" s="279">
        <f>'統計要覽表2-1(不印)'!Q9</f>
        <v>223</v>
      </c>
      <c r="W23" s="279">
        <f>'統計要覽表2-1(不印)'!R9</f>
        <v>501</v>
      </c>
      <c r="X23" s="279">
        <f>'統計要覽表2-1(不印)'!S9</f>
        <v>336</v>
      </c>
      <c r="Y23" s="279">
        <f>'統計要覽表2-1(不印)'!T9</f>
        <v>300</v>
      </c>
      <c r="Z23" s="279">
        <f>'統計要覽表2-1(不印)'!U9</f>
        <v>159</v>
      </c>
      <c r="AA23" s="279">
        <f>'統計要覽表2-1(不印)'!V9</f>
        <v>81</v>
      </c>
      <c r="AB23" s="279">
        <f>'統計要覽表2-1(不印)'!W9</f>
        <v>176</v>
      </c>
      <c r="AC23" s="279">
        <f>'統計要覽表2-1(不印)'!X9</f>
        <v>25</v>
      </c>
      <c r="AD23" s="279">
        <f>'統計要覽表2-1(不印)'!Y9</f>
        <v>0</v>
      </c>
      <c r="AE23" s="279">
        <f>'統計要覽表2-1(不印)'!Z9</f>
        <v>492</v>
      </c>
      <c r="AF23" s="279">
        <f>'統計要覽表2-1(不印)'!AA9</f>
        <v>3013</v>
      </c>
      <c r="AG23" s="279">
        <f>'統計要覽表2-1(不印)'!AB9</f>
        <v>1</v>
      </c>
      <c r="AH23" s="287" t="s">
        <v>196</v>
      </c>
      <c r="AI23" s="278">
        <f>'統計要覽表2-1(不印)'!AC9</f>
        <v>2</v>
      </c>
      <c r="AJ23" s="278">
        <f>'統計要覽表2-1(不印)'!AD9</f>
        <v>4344</v>
      </c>
      <c r="AK23" s="278">
        <f>'統計要覽表2-1(不印)'!AE9</f>
        <v>4344</v>
      </c>
      <c r="AL23" s="278">
        <f>'統計要覽表2-1(不印)'!AF9</f>
        <v>603</v>
      </c>
      <c r="AM23" s="278">
        <f>'統計要覽表2-1(不印)'!AG9</f>
        <v>315</v>
      </c>
      <c r="AN23" s="278">
        <f>'統計要覽表2-1(不印)'!AH9</f>
        <v>288</v>
      </c>
      <c r="AO23" s="278">
        <f>'統計要覽表2-1(不印)'!AI9</f>
        <v>829</v>
      </c>
      <c r="AP23" s="278">
        <f>'統計要覽表2-1(不印)'!AJ9</f>
        <v>489</v>
      </c>
      <c r="AQ23" s="278">
        <f>'統計要覽表2-1(不印)'!AK9</f>
        <v>340</v>
      </c>
      <c r="AR23" s="280">
        <f>SUM(AL23/'期中人口(不印)'!B41)*1000</f>
        <v>5.8559892785867929</v>
      </c>
      <c r="AS23" s="280">
        <f>SUM(AO23/'期中人口(不印)'!B41)*1000</f>
        <v>8.0507713299310986</v>
      </c>
      <c r="AT23" s="281">
        <f>AR23-AS23</f>
        <v>-2.1947820513443057</v>
      </c>
      <c r="AU23" s="280">
        <f>SUM(B23/'期中人口(不印)'!B41)*1000</f>
        <v>45.352354777778316</v>
      </c>
      <c r="AV23" s="280">
        <f>SUM(S23/'期中人口(不印)'!B41)*1000</f>
        <v>51.557955356579249</v>
      </c>
      <c r="AW23" s="279">
        <f>'統計要覽表2-1(不印)'!AL9</f>
        <v>519</v>
      </c>
      <c r="AX23" s="280">
        <f>SUM(AW23/'期中人口(不印)'!B41)*1000</f>
        <v>5.0402295780871409</v>
      </c>
      <c r="AY23" s="278">
        <f>'統計要覽表2-1(不印)'!AM9</f>
        <v>342</v>
      </c>
      <c r="AZ23" s="283">
        <f>SUM(AY23/'期中人口(不印)'!B41)*1000</f>
        <v>3.3213073520343008</v>
      </c>
    </row>
    <row r="24" spans="1:52" s="43" customFormat="1" ht="19.5" customHeight="1">
      <c r="A24" s="287" t="s">
        <v>197</v>
      </c>
      <c r="B24" s="277">
        <f t="shared" si="4"/>
        <v>416</v>
      </c>
      <c r="C24" s="129">
        <f>'統計要覽表2-1(不印)'!B13</f>
        <v>197</v>
      </c>
      <c r="D24" s="129">
        <f>'統計要覽表2-1(不印)'!B14</f>
        <v>219</v>
      </c>
      <c r="E24" s="279">
        <f>'統計要覽表2-1(不印)'!C12</f>
        <v>4</v>
      </c>
      <c r="F24" s="279">
        <f>'統計要覽表2-1(不印)'!D12</f>
        <v>52</v>
      </c>
      <c r="G24" s="279">
        <f>'統計要覽表2-1(不印)'!E12</f>
        <v>29</v>
      </c>
      <c r="H24" s="279">
        <f>'統計要覽表2-1(不印)'!F12</f>
        <v>37</v>
      </c>
      <c r="I24" s="279">
        <f>'統計要覽表2-1(不印)'!G12</f>
        <v>19</v>
      </c>
      <c r="J24" s="279">
        <f>'統計要覽表2-1(不印)'!H12</f>
        <v>7</v>
      </c>
      <c r="K24" s="279">
        <f>'統計要覽表2-1(不印)'!I12</f>
        <v>9</v>
      </c>
      <c r="L24" s="279">
        <f>'統計要覽表2-1(不印)'!J12</f>
        <v>0</v>
      </c>
      <c r="M24" s="287" t="s">
        <v>197</v>
      </c>
      <c r="N24" s="129">
        <v>0</v>
      </c>
      <c r="O24" s="129">
        <v>35</v>
      </c>
      <c r="P24" s="129">
        <v>222</v>
      </c>
      <c r="Q24" s="279">
        <v>2</v>
      </c>
      <c r="R24" s="129">
        <v>0</v>
      </c>
      <c r="S24" s="129">
        <f t="shared" ref="S24:S35" si="5">SUM(T24:U24)</f>
        <v>347</v>
      </c>
      <c r="T24" s="279">
        <f>'統計要覽表2-1(不印)'!P13</f>
        <v>169</v>
      </c>
      <c r="U24" s="279">
        <f>'統計要覽表2-1(不印)'!P14</f>
        <v>178</v>
      </c>
      <c r="V24" s="279">
        <f>'統計要覽表2-1(不印)'!Q12</f>
        <v>20</v>
      </c>
      <c r="W24" s="279">
        <f>'統計要覽表2-1(不印)'!R12</f>
        <v>63</v>
      </c>
      <c r="X24" s="279">
        <f>'統計要覽表2-1(不印)'!S12</f>
        <v>17</v>
      </c>
      <c r="Y24" s="279">
        <f>'統計要覽表2-1(不印)'!T12</f>
        <v>46</v>
      </c>
      <c r="Z24" s="279">
        <f>'統計要覽表2-1(不印)'!U12</f>
        <v>12</v>
      </c>
      <c r="AA24" s="279">
        <f>'統計要覽表2-1(不印)'!V12</f>
        <v>6</v>
      </c>
      <c r="AB24" s="279">
        <f>'統計要覽表2-1(不印)'!W12</f>
        <v>14</v>
      </c>
      <c r="AC24" s="279">
        <f>'統計要覽表2-1(不印)'!X12</f>
        <v>0</v>
      </c>
      <c r="AD24" s="279">
        <f>'統計要覽表2-1(不印)'!Y12</f>
        <v>0</v>
      </c>
      <c r="AE24" s="279">
        <f>'統計要覽表2-1(不印)'!Z12</f>
        <v>39</v>
      </c>
      <c r="AF24" s="279">
        <f>'統計要覽表2-1(不印)'!AA12</f>
        <v>130</v>
      </c>
      <c r="AG24" s="279">
        <f>'統計要覽表2-1(不印)'!AB12</f>
        <v>0</v>
      </c>
      <c r="AH24" s="287" t="s">
        <v>198</v>
      </c>
      <c r="AI24" s="278">
        <f>'統計要覽表2-1(不印)'!AC12</f>
        <v>0</v>
      </c>
      <c r="AJ24" s="278">
        <f>'統計要覽表2-1(不印)'!AD12</f>
        <v>192</v>
      </c>
      <c r="AK24" s="278">
        <f>'統計要覽表2-1(不印)'!AE12</f>
        <v>192</v>
      </c>
      <c r="AL24" s="278">
        <f>'統計要覽表2-1(不印)'!AF12</f>
        <v>87</v>
      </c>
      <c r="AM24" s="278">
        <f>'統計要覽表2-1(不印)'!AG12</f>
        <v>44</v>
      </c>
      <c r="AN24" s="278">
        <f>'統計要覽表2-1(不印)'!AH12</f>
        <v>43</v>
      </c>
      <c r="AO24" s="278">
        <f>'統計要覽表2-1(不印)'!AI12</f>
        <v>137</v>
      </c>
      <c r="AP24" s="278">
        <f>'統計要覽表2-1(不印)'!AJ12</f>
        <v>80</v>
      </c>
      <c r="AQ24" s="278">
        <f>'統計要覽表2-1(不印)'!AK12</f>
        <v>57</v>
      </c>
      <c r="AR24" s="280">
        <f>SUM(AL24/'期中人口(不印)'!B42)*1000</f>
        <v>8.0469870045784582</v>
      </c>
      <c r="AS24" s="280">
        <f>SUM(AO24/'期中人口(不印)'!B42)*1000</f>
        <v>12.671692179623548</v>
      </c>
      <c r="AT24" s="281">
        <f t="shared" ref="AT24:AT35" si="6">AR24-AS24</f>
        <v>-4.62470517504509</v>
      </c>
      <c r="AU24" s="280">
        <f>SUM(B24/'期中人口(不印)'!B42)*1000</f>
        <v>38.477547056375158</v>
      </c>
      <c r="AV24" s="280">
        <f>SUM(S24/'期中人口(不印)'!B42)*1000</f>
        <v>32.095453914812929</v>
      </c>
      <c r="AW24" s="279">
        <f>'統計要覽表2-1(不印)'!AL12</f>
        <v>45</v>
      </c>
      <c r="AX24" s="280">
        <f>SUM(AW24/'期中人口(不印)'!B42)*1000</f>
        <v>4.1622346575405818</v>
      </c>
      <c r="AY24" s="278">
        <f>'統計要覽表2-1(不印)'!AM12</f>
        <v>19</v>
      </c>
      <c r="AZ24" s="283">
        <f>SUM(AY24/'期中人口(不印)'!B42)*1000</f>
        <v>1.7573879665171346</v>
      </c>
    </row>
    <row r="25" spans="1:52" s="43" customFormat="1" ht="19.5" customHeight="1">
      <c r="A25" s="287" t="s">
        <v>199</v>
      </c>
      <c r="B25" s="277">
        <f t="shared" si="4"/>
        <v>733</v>
      </c>
      <c r="C25" s="129">
        <f>'統計要覽表2-1(不印)'!B16</f>
        <v>343</v>
      </c>
      <c r="D25" s="129">
        <f>'統計要覽表2-1(不印)'!B17</f>
        <v>390</v>
      </c>
      <c r="E25" s="279">
        <f>'統計要覽表2-1(不印)'!C15</f>
        <v>11</v>
      </c>
      <c r="F25" s="279">
        <f>'統計要覽表2-1(不印)'!D15</f>
        <v>105</v>
      </c>
      <c r="G25" s="279">
        <f>'統計要覽表2-1(不印)'!E15</f>
        <v>34</v>
      </c>
      <c r="H25" s="279">
        <f>'統計要覽表2-1(不印)'!F15</f>
        <v>116</v>
      </c>
      <c r="I25" s="279">
        <f>'統計要覽表2-1(不印)'!G15</f>
        <v>50</v>
      </c>
      <c r="J25" s="279">
        <f>'統計要覽表2-1(不印)'!H15</f>
        <v>7</v>
      </c>
      <c r="K25" s="279">
        <f>'統計要覽表2-1(不印)'!I15</f>
        <v>27</v>
      </c>
      <c r="L25" s="279">
        <f>'統計要覽表2-1(不印)'!J15</f>
        <v>4</v>
      </c>
      <c r="M25" s="287" t="s">
        <v>199</v>
      </c>
      <c r="N25" s="129">
        <v>0</v>
      </c>
      <c r="O25" s="129">
        <v>122</v>
      </c>
      <c r="P25" s="129">
        <v>250</v>
      </c>
      <c r="Q25" s="279">
        <v>7</v>
      </c>
      <c r="R25" s="129" t="s">
        <v>103</v>
      </c>
      <c r="S25" s="129">
        <f t="shared" si="5"/>
        <v>832</v>
      </c>
      <c r="T25" s="279">
        <f>'統計要覽表2-1(不印)'!P16</f>
        <v>371</v>
      </c>
      <c r="U25" s="279">
        <f>'統計要覽表2-1(不印)'!P17</f>
        <v>461</v>
      </c>
      <c r="V25" s="279">
        <f>'統計要覽表2-1(不印)'!Q15</f>
        <v>31</v>
      </c>
      <c r="W25" s="279">
        <f>'統計要覽表2-1(不印)'!R15</f>
        <v>112</v>
      </c>
      <c r="X25" s="279">
        <f>'統計要覽表2-1(不印)'!S15</f>
        <v>32</v>
      </c>
      <c r="Y25" s="279">
        <f>'統計要覽表2-1(不印)'!T15</f>
        <v>99</v>
      </c>
      <c r="Z25" s="279">
        <f>'統計要覽表2-1(不印)'!U15</f>
        <v>54</v>
      </c>
      <c r="AA25" s="279">
        <f>'統計要覽表2-1(不印)'!V15</f>
        <v>12</v>
      </c>
      <c r="AB25" s="279">
        <f>'統計要覽表2-1(不印)'!W15</f>
        <v>44</v>
      </c>
      <c r="AC25" s="279">
        <f>'統計要覽表2-1(不印)'!X15</f>
        <v>1</v>
      </c>
      <c r="AD25" s="279">
        <f>'統計要覽表2-1(不印)'!Y15</f>
        <v>0</v>
      </c>
      <c r="AE25" s="279">
        <f>'統計要覽表2-1(不印)'!Z15</f>
        <v>141</v>
      </c>
      <c r="AF25" s="279">
        <f>'統計要覽表2-1(不印)'!AA15</f>
        <v>305</v>
      </c>
      <c r="AG25" s="279">
        <f>'統計要覽表2-1(不印)'!AB15</f>
        <v>1</v>
      </c>
      <c r="AH25" s="287" t="s">
        <v>200</v>
      </c>
      <c r="AI25" s="278">
        <f>'統計要覽表2-1(不印)'!AC15</f>
        <v>0</v>
      </c>
      <c r="AJ25" s="278">
        <f>'統計要覽表2-1(不印)'!AD15</f>
        <v>584</v>
      </c>
      <c r="AK25" s="278">
        <f>'統計要覽表2-1(不印)'!AE15</f>
        <v>584</v>
      </c>
      <c r="AL25" s="278">
        <f>'統計要覽表2-1(不印)'!AF15</f>
        <v>136</v>
      </c>
      <c r="AM25" s="278">
        <f>'統計要覽表2-1(不印)'!AG15</f>
        <v>67</v>
      </c>
      <c r="AN25" s="278">
        <f>'統計要覽表2-1(不印)'!AH15</f>
        <v>69</v>
      </c>
      <c r="AO25" s="278">
        <f>'統計要覽表2-1(不印)'!AI15</f>
        <v>304</v>
      </c>
      <c r="AP25" s="278">
        <f>'統計要覽表2-1(不印)'!AJ15</f>
        <v>175</v>
      </c>
      <c r="AQ25" s="278">
        <f>'統計要覽表2-1(不印)'!AK15</f>
        <v>129</v>
      </c>
      <c r="AR25" s="280">
        <f>SUM(AL25/'期中人口(不印)'!B43)*1000</f>
        <v>5.7836653979459482</v>
      </c>
      <c r="AS25" s="280">
        <f>SUM(AO25/'期中人口(不印)'!B43)*1000</f>
        <v>12.928193242467414</v>
      </c>
      <c r="AT25" s="281">
        <f t="shared" si="6"/>
        <v>-7.1445278445214653</v>
      </c>
      <c r="AU25" s="280">
        <f>SUM(B25/'期中人口(不印)'!B43)*1000</f>
        <v>31.172255416870442</v>
      </c>
      <c r="AV25" s="280">
        <f>SUM(S25/'期中人口(不印)'!B43)*1000</f>
        <v>35.38242361096345</v>
      </c>
      <c r="AW25" s="279">
        <f>'統計要覽表2-1(不印)'!AL15</f>
        <v>95</v>
      </c>
      <c r="AX25" s="280">
        <f>SUM(AW25/'期中人口(不印)'!B43)*1000</f>
        <v>4.0400603882710673</v>
      </c>
      <c r="AY25" s="278">
        <f>'統計要覽表2-1(不印)'!AM15</f>
        <v>55</v>
      </c>
      <c r="AZ25" s="283">
        <f>SUM(AY25/'期中人口(不印)'!B43)*1000</f>
        <v>2.3389823300516701</v>
      </c>
    </row>
    <row r="26" spans="1:52" s="43" customFormat="1" ht="19.5" customHeight="1">
      <c r="A26" s="287" t="s">
        <v>201</v>
      </c>
      <c r="B26" s="277">
        <f t="shared" si="4"/>
        <v>1376</v>
      </c>
      <c r="C26" s="129">
        <f>'統計要覽表2-1(不印)'!B19</f>
        <v>658</v>
      </c>
      <c r="D26" s="129">
        <f>'統計要覽表2-1(不印)'!B20</f>
        <v>718</v>
      </c>
      <c r="E26" s="279">
        <f>'統計要覽表2-1(不印)'!C18</f>
        <v>9</v>
      </c>
      <c r="F26" s="279">
        <f>'統計要覽表2-1(不印)'!D18</f>
        <v>89</v>
      </c>
      <c r="G26" s="279">
        <f>'統計要覽表2-1(不印)'!E18</f>
        <v>58</v>
      </c>
      <c r="H26" s="279">
        <f>'統計要覽表2-1(不印)'!F18</f>
        <v>70</v>
      </c>
      <c r="I26" s="279">
        <f>'統計要覽表2-1(不印)'!G18</f>
        <v>41</v>
      </c>
      <c r="J26" s="279">
        <f>'統計要覽表2-1(不印)'!H18</f>
        <v>31</v>
      </c>
      <c r="K26" s="279">
        <f>'統計要覽表2-1(不印)'!I18</f>
        <v>45</v>
      </c>
      <c r="L26" s="279">
        <f>'統計要覽表2-1(不印)'!J18</f>
        <v>9</v>
      </c>
      <c r="M26" s="287" t="s">
        <v>201</v>
      </c>
      <c r="N26" s="129">
        <v>0</v>
      </c>
      <c r="O26" s="129">
        <v>172</v>
      </c>
      <c r="P26" s="129">
        <v>816</v>
      </c>
      <c r="Q26" s="279">
        <v>7</v>
      </c>
      <c r="R26" s="129">
        <v>29</v>
      </c>
      <c r="S26" s="129">
        <f t="shared" si="5"/>
        <v>1407</v>
      </c>
      <c r="T26" s="279">
        <f>'統計要覽表2-1(不印)'!P19</f>
        <v>673</v>
      </c>
      <c r="U26" s="279">
        <f>'統計要覽表2-1(不印)'!P20</f>
        <v>734</v>
      </c>
      <c r="V26" s="279">
        <f>'統計要覽表2-1(不印)'!Q18</f>
        <v>32</v>
      </c>
      <c r="W26" s="279">
        <f>'統計要覽表2-1(不印)'!R18</f>
        <v>93</v>
      </c>
      <c r="X26" s="279">
        <f>'統計要覽表2-1(不印)'!S18</f>
        <v>46</v>
      </c>
      <c r="Y26" s="279">
        <f>'統計要覽表2-1(不印)'!T18</f>
        <v>84</v>
      </c>
      <c r="Z26" s="279">
        <f>'統計要覽表2-1(不印)'!U18</f>
        <v>33</v>
      </c>
      <c r="AA26" s="279">
        <f>'統計要覽表2-1(不印)'!V18</f>
        <v>19</v>
      </c>
      <c r="AB26" s="279">
        <f>'統計要覽表2-1(不印)'!W18</f>
        <v>38</v>
      </c>
      <c r="AC26" s="279">
        <f>'統計要覽表2-1(不印)'!X18</f>
        <v>5</v>
      </c>
      <c r="AD26" s="279">
        <f>'統計要覽表2-1(不印)'!Y18</f>
        <v>0</v>
      </c>
      <c r="AE26" s="279">
        <f>'統計要覽表2-1(不印)'!Z18</f>
        <v>191</v>
      </c>
      <c r="AF26" s="279">
        <f>'統計要覽表2-1(不印)'!AA18</f>
        <v>836</v>
      </c>
      <c r="AG26" s="279">
        <f>'統計要覽表2-1(不印)'!AB18</f>
        <v>0</v>
      </c>
      <c r="AH26" s="287" t="s">
        <v>202</v>
      </c>
      <c r="AI26" s="278">
        <f>'統計要覽表2-1(不印)'!AC18</f>
        <v>30</v>
      </c>
      <c r="AJ26" s="278">
        <f>'統計要覽表2-1(不印)'!AD18</f>
        <v>648</v>
      </c>
      <c r="AK26" s="278">
        <f>'統計要覽表2-1(不印)'!AE18</f>
        <v>648</v>
      </c>
      <c r="AL26" s="278">
        <f>'統計要覽表2-1(不印)'!AF18</f>
        <v>146</v>
      </c>
      <c r="AM26" s="278">
        <f>'統計要覽表2-1(不印)'!AG18</f>
        <v>72</v>
      </c>
      <c r="AN26" s="278">
        <f>'統計要覽表2-1(不印)'!AH18</f>
        <v>74</v>
      </c>
      <c r="AO26" s="278">
        <f>'統計要覽表2-1(不印)'!AI18</f>
        <v>140</v>
      </c>
      <c r="AP26" s="278">
        <f>'統計要覽表2-1(不印)'!AJ18</f>
        <v>87</v>
      </c>
      <c r="AQ26" s="278">
        <f>'統計要覽表2-1(不印)'!AK18</f>
        <v>53</v>
      </c>
      <c r="AR26" s="280">
        <f>SUM(AL26/'期中人口(不印)'!B44)*1000</f>
        <v>7.2743578884432374</v>
      </c>
      <c r="AS26" s="280">
        <f>SUM(AO26/'期中人口(不印)'!B44)*1000</f>
        <v>6.9754116738496803</v>
      </c>
      <c r="AT26" s="281">
        <f t="shared" si="6"/>
        <v>0.29894621459355708</v>
      </c>
      <c r="AU26" s="280">
        <f>SUM(B26/'期中人口(不印)'!B44)*1000</f>
        <v>68.558331880122566</v>
      </c>
      <c r="AV26" s="280">
        <f>SUM(S26/'期中人口(不印)'!B44)*1000</f>
        <v>70.102887322189275</v>
      </c>
      <c r="AW26" s="279">
        <f>'統計要覽表2-1(不印)'!AL18</f>
        <v>122</v>
      </c>
      <c r="AX26" s="280">
        <f>SUM(AW26/'期中人口(不印)'!B44)*1000</f>
        <v>6.0785730300690064</v>
      </c>
      <c r="AY26" s="278">
        <f>'統計要覽表2-1(不印)'!AM18</f>
        <v>64</v>
      </c>
      <c r="AZ26" s="283">
        <f>SUM(AY26/'期中人口(不印)'!B44)*1000</f>
        <v>3.1887596223312822</v>
      </c>
    </row>
    <row r="27" spans="1:52" s="43" customFormat="1" ht="19.5" customHeight="1">
      <c r="A27" s="287" t="s">
        <v>203</v>
      </c>
      <c r="B27" s="277">
        <f t="shared" si="4"/>
        <v>3864</v>
      </c>
      <c r="C27" s="129">
        <f>'統計要覽表2-1(不印)'!B22</f>
        <v>1766</v>
      </c>
      <c r="D27" s="129">
        <f>'統計要覽表2-1(不印)'!B23</f>
        <v>2098</v>
      </c>
      <c r="E27" s="279">
        <f>'統計要覽表2-1(不印)'!C21</f>
        <v>49</v>
      </c>
      <c r="F27" s="279">
        <f>'統計要覽表2-1(不印)'!D21</f>
        <v>260</v>
      </c>
      <c r="G27" s="279">
        <f>'統計要覽表2-1(不印)'!E21</f>
        <v>134</v>
      </c>
      <c r="H27" s="279">
        <f>'統計要覽表2-1(不印)'!F21</f>
        <v>154</v>
      </c>
      <c r="I27" s="279">
        <f>'統計要覽表2-1(不印)'!G21</f>
        <v>81</v>
      </c>
      <c r="J27" s="279">
        <f>'統計要覽表2-1(不印)'!H21</f>
        <v>32</v>
      </c>
      <c r="K27" s="279">
        <f>'統計要覽表2-1(不印)'!I21</f>
        <v>88</v>
      </c>
      <c r="L27" s="279">
        <f>'統計要覽表2-1(不印)'!J21</f>
        <v>9</v>
      </c>
      <c r="M27" s="287" t="s">
        <v>203</v>
      </c>
      <c r="N27" s="129">
        <v>1</v>
      </c>
      <c r="O27" s="129">
        <v>380</v>
      </c>
      <c r="P27" s="129">
        <v>2652</v>
      </c>
      <c r="Q27" s="279">
        <v>24</v>
      </c>
      <c r="R27" s="129">
        <v>0</v>
      </c>
      <c r="S27" s="129">
        <f t="shared" si="5"/>
        <v>3776</v>
      </c>
      <c r="T27" s="279">
        <f>'統計要覽表2-1(不印)'!P22</f>
        <v>1692</v>
      </c>
      <c r="U27" s="279">
        <f>'統計要覽表2-1(不印)'!P23</f>
        <v>2084</v>
      </c>
      <c r="V27" s="279">
        <f>'統計要覽表2-1(不印)'!Q21</f>
        <v>103</v>
      </c>
      <c r="W27" s="279">
        <f>'統計要覽表2-1(不印)'!R21</f>
        <v>316</v>
      </c>
      <c r="X27" s="279">
        <f>'統計要覽表2-1(不印)'!S21</f>
        <v>147</v>
      </c>
      <c r="Y27" s="279">
        <f>'統計要覽表2-1(不印)'!T21</f>
        <v>278</v>
      </c>
      <c r="Z27" s="279">
        <f>'統計要覽表2-1(不印)'!U21</f>
        <v>124</v>
      </c>
      <c r="AA27" s="279">
        <f>'統計要覽表2-1(不印)'!V21</f>
        <v>54</v>
      </c>
      <c r="AB27" s="279">
        <f>'統計要覽表2-1(不印)'!W21</f>
        <v>87</v>
      </c>
      <c r="AC27" s="279">
        <f>'統計要覽表2-1(不印)'!X21</f>
        <v>18</v>
      </c>
      <c r="AD27" s="279">
        <f>'統計要覽表2-1(不印)'!Y21</f>
        <v>0</v>
      </c>
      <c r="AE27" s="279">
        <f>'統計要覽表2-1(不印)'!Z21</f>
        <v>432</v>
      </c>
      <c r="AF27" s="279">
        <f>'統計要覽表2-1(不印)'!AA21</f>
        <v>2217</v>
      </c>
      <c r="AG27" s="279">
        <f>'統計要覽表2-1(不印)'!AB21</f>
        <v>0</v>
      </c>
      <c r="AH27" s="287" t="s">
        <v>204</v>
      </c>
      <c r="AI27" s="278">
        <f>'統計要覽表2-1(不印)'!AC21</f>
        <v>0</v>
      </c>
      <c r="AJ27" s="278">
        <f>'統計要覽表2-1(不印)'!AD21</f>
        <v>2361</v>
      </c>
      <c r="AK27" s="278">
        <f>'統計要覽表2-1(不印)'!AE21</f>
        <v>2361</v>
      </c>
      <c r="AL27" s="278">
        <f>'統計要覽表2-1(不印)'!AF21</f>
        <v>523</v>
      </c>
      <c r="AM27" s="278">
        <f>'統計要覽表2-1(不印)'!AG21</f>
        <v>277</v>
      </c>
      <c r="AN27" s="278">
        <f>'統計要覽表2-1(不印)'!AH21</f>
        <v>246</v>
      </c>
      <c r="AO27" s="278">
        <f>'統計要覽表2-1(不印)'!AI21</f>
        <v>687</v>
      </c>
      <c r="AP27" s="278">
        <f>'統計要覽表2-1(不印)'!AJ21</f>
        <v>416</v>
      </c>
      <c r="AQ27" s="278">
        <f>'統計要覽表2-1(不印)'!AK21</f>
        <v>271</v>
      </c>
      <c r="AR27" s="280">
        <f>SUM(AL27/'期中人口(不印)'!B45)*1000</f>
        <v>6.2600993476569515</v>
      </c>
      <c r="AS27" s="280">
        <f>SUM(AO27/'期中人口(不印)'!B45)*1000</f>
        <v>8.2231132922377164</v>
      </c>
      <c r="AT27" s="281">
        <f t="shared" si="6"/>
        <v>-1.9630139445807648</v>
      </c>
      <c r="AU27" s="280">
        <f>SUM(B27/'期中人口(不印)'!B45)*1000</f>
        <v>46.250523669878511</v>
      </c>
      <c r="AV27" s="280">
        <f>SUM(S27/'期中人口(不印)'!B45)*1000</f>
        <v>45.197199114249806</v>
      </c>
      <c r="AW27" s="279">
        <f>'統計要覽表2-1(不印)'!AL21</f>
        <v>428</v>
      </c>
      <c r="AX27" s="280">
        <f>SUM(AW27/'期中人口(不印)'!B45)*1000</f>
        <v>5.1229876114668746</v>
      </c>
      <c r="AY27" s="278">
        <f>'統計要覽表2-1(不印)'!AM21</f>
        <v>233</v>
      </c>
      <c r="AZ27" s="283">
        <f>SUM(AY27/'期中人口(不印)'!B45)*1000</f>
        <v>2.7889161529714528</v>
      </c>
    </row>
    <row r="28" spans="1:52" s="43" customFormat="1" ht="19.5" customHeight="1">
      <c r="A28" s="287" t="s">
        <v>205</v>
      </c>
      <c r="B28" s="277">
        <f t="shared" si="4"/>
        <v>736</v>
      </c>
      <c r="C28" s="129">
        <f>'統計要覽表2-1(不印)'!B25</f>
        <v>353</v>
      </c>
      <c r="D28" s="129">
        <f>'統計要覽表2-1(不印)'!B26</f>
        <v>383</v>
      </c>
      <c r="E28" s="279">
        <f>'統計要覽表2-1(不印)'!C24</f>
        <v>3</v>
      </c>
      <c r="F28" s="279">
        <f>'統計要覽表2-1(不印)'!D24</f>
        <v>101</v>
      </c>
      <c r="G28" s="279">
        <f>'統計要覽表2-1(不印)'!E24</f>
        <v>51</v>
      </c>
      <c r="H28" s="279">
        <f>'統計要覽表2-1(不印)'!F24</f>
        <v>57</v>
      </c>
      <c r="I28" s="279">
        <f>'統計要覽表2-1(不印)'!G24</f>
        <v>27</v>
      </c>
      <c r="J28" s="279">
        <f>'統計要覽表2-1(不印)'!H24</f>
        <v>18</v>
      </c>
      <c r="K28" s="279">
        <f>'統計要覽表2-1(不印)'!I24</f>
        <v>17</v>
      </c>
      <c r="L28" s="279">
        <f>'統計要覽表2-1(不印)'!J24</f>
        <v>4</v>
      </c>
      <c r="M28" s="287" t="s">
        <v>205</v>
      </c>
      <c r="N28" s="129" t="s">
        <v>4</v>
      </c>
      <c r="O28" s="129">
        <v>78</v>
      </c>
      <c r="P28" s="129">
        <v>377</v>
      </c>
      <c r="Q28" s="279">
        <v>3</v>
      </c>
      <c r="R28" s="129">
        <v>0</v>
      </c>
      <c r="S28" s="129">
        <f t="shared" si="5"/>
        <v>822</v>
      </c>
      <c r="T28" s="279">
        <f>'統計要覽表2-1(不印)'!P25</f>
        <v>367</v>
      </c>
      <c r="U28" s="279">
        <f>'統計要覽表2-1(不印)'!P26</f>
        <v>455</v>
      </c>
      <c r="V28" s="279">
        <f>'統計要覽表2-1(不印)'!Q24</f>
        <v>14</v>
      </c>
      <c r="W28" s="279">
        <f>'統計要覽表2-1(不印)'!R24</f>
        <v>80</v>
      </c>
      <c r="X28" s="279">
        <f>'統計要覽表2-1(不印)'!S24</f>
        <v>47</v>
      </c>
      <c r="Y28" s="279">
        <f>'統計要覽表2-1(不印)'!T24</f>
        <v>71</v>
      </c>
      <c r="Z28" s="279">
        <f>'統計要覽表2-1(不印)'!U24</f>
        <v>35</v>
      </c>
      <c r="AA28" s="279">
        <f>'統計要覽表2-1(不印)'!V24</f>
        <v>12</v>
      </c>
      <c r="AB28" s="279">
        <f>'統計要覽表2-1(不印)'!W24</f>
        <v>21</v>
      </c>
      <c r="AC28" s="279">
        <f>'統計要覽表2-1(不印)'!X24</f>
        <v>3</v>
      </c>
      <c r="AD28" s="279">
        <f>'統計要覽表2-1(不印)'!Y24</f>
        <v>0</v>
      </c>
      <c r="AE28" s="279">
        <f>'統計要覽表2-1(不印)'!Z24</f>
        <v>82</v>
      </c>
      <c r="AF28" s="279">
        <f>'統計要覽表2-1(不印)'!AA24</f>
        <v>457</v>
      </c>
      <c r="AG28" s="279">
        <f>'統計要覽表2-1(不印)'!AB24</f>
        <v>0</v>
      </c>
      <c r="AH28" s="287" t="s">
        <v>206</v>
      </c>
      <c r="AI28" s="278">
        <f>'統計要覽表2-1(不印)'!AC24</f>
        <v>0</v>
      </c>
      <c r="AJ28" s="278">
        <f>'統計要覽表2-1(不印)'!AD24</f>
        <v>357</v>
      </c>
      <c r="AK28" s="278">
        <f>'統計要覽表2-1(不印)'!AE24</f>
        <v>357</v>
      </c>
      <c r="AL28" s="278">
        <f>'統計要覽表2-1(不印)'!AF24</f>
        <v>96</v>
      </c>
      <c r="AM28" s="278">
        <f>'統計要覽表2-1(不印)'!AG24</f>
        <v>63</v>
      </c>
      <c r="AN28" s="278">
        <f>'統計要覽表2-1(不印)'!AH24</f>
        <v>33</v>
      </c>
      <c r="AO28" s="278">
        <f>'統計要覽表2-1(不印)'!AI24</f>
        <v>241</v>
      </c>
      <c r="AP28" s="278">
        <f>'統計要覽表2-1(不印)'!AJ24</f>
        <v>147</v>
      </c>
      <c r="AQ28" s="278">
        <f>'統計要覽表2-1(不印)'!AK24</f>
        <v>94</v>
      </c>
      <c r="AR28" s="280">
        <f>SUM(AL28/'期中人口(不印)'!B46)*1000</f>
        <v>5.4223502499364571</v>
      </c>
      <c r="AS28" s="280">
        <f>SUM(AO28/'期中人口(不印)'!B46)*1000</f>
        <v>13.612358439944646</v>
      </c>
      <c r="AT28" s="281">
        <f t="shared" si="6"/>
        <v>-8.1900081900081894</v>
      </c>
      <c r="AU28" s="280">
        <f>SUM(B28/'期中人口(不印)'!B46)*1000</f>
        <v>41.571351916179502</v>
      </c>
      <c r="AV28" s="280">
        <f>SUM(S28/'期中人口(不印)'!B46)*1000</f>
        <v>46.428874015080908</v>
      </c>
      <c r="AW28" s="279">
        <f>'統計要覽表2-1(不印)'!AL24</f>
        <v>77</v>
      </c>
      <c r="AX28" s="280">
        <f>SUM(AW28/'期中人口(不印)'!B46)*1000</f>
        <v>4.3491767629698668</v>
      </c>
      <c r="AY28" s="278">
        <f>'統計要覽表2-1(不印)'!AM24</f>
        <v>42</v>
      </c>
      <c r="AZ28" s="283">
        <f>SUM(AY28/'期中人口(不印)'!B46)*1000</f>
        <v>2.3722782343472</v>
      </c>
    </row>
    <row r="29" spans="1:52" s="43" customFormat="1" ht="19.5" customHeight="1">
      <c r="A29" s="287" t="s">
        <v>207</v>
      </c>
      <c r="B29" s="277">
        <f t="shared" si="4"/>
        <v>429</v>
      </c>
      <c r="C29" s="129">
        <f>'統計要覽表2-1(不印)'!B28</f>
        <v>223</v>
      </c>
      <c r="D29" s="129">
        <f>'統計要覽表2-1(不印)'!B29</f>
        <v>206</v>
      </c>
      <c r="E29" s="279">
        <f>'統計要覽表2-1(不印)'!C27</f>
        <v>9</v>
      </c>
      <c r="F29" s="279">
        <f>'統計要覽表2-1(不印)'!D27</f>
        <v>66</v>
      </c>
      <c r="G29" s="279">
        <f>'統計要覽表2-1(不印)'!E27</f>
        <v>25</v>
      </c>
      <c r="H29" s="279">
        <f>'統計要覽表2-1(不印)'!F27</f>
        <v>67</v>
      </c>
      <c r="I29" s="279">
        <f>'統計要覽表2-1(不印)'!G27</f>
        <v>31</v>
      </c>
      <c r="J29" s="279">
        <f>'統計要覽表2-1(不印)'!H27</f>
        <v>4</v>
      </c>
      <c r="K29" s="279">
        <f>'統計要覽表2-1(不印)'!I27</f>
        <v>13</v>
      </c>
      <c r="L29" s="279">
        <f>'統計要覽表2-1(不印)'!J27</f>
        <v>2</v>
      </c>
      <c r="M29" s="287" t="s">
        <v>207</v>
      </c>
      <c r="N29" s="129">
        <v>0</v>
      </c>
      <c r="O29" s="129">
        <v>68</v>
      </c>
      <c r="P29" s="129">
        <v>142</v>
      </c>
      <c r="Q29" s="279">
        <v>2</v>
      </c>
      <c r="R29" s="129" t="s">
        <v>4</v>
      </c>
      <c r="S29" s="129">
        <f t="shared" si="5"/>
        <v>492</v>
      </c>
      <c r="T29" s="279">
        <f>'統計要覽表2-1(不印)'!P28</f>
        <v>233</v>
      </c>
      <c r="U29" s="279">
        <f>'統計要覽表2-1(不印)'!P29</f>
        <v>259</v>
      </c>
      <c r="V29" s="279">
        <f>'統計要覽表2-1(不印)'!Q27</f>
        <v>11</v>
      </c>
      <c r="W29" s="279">
        <f>'統計要覽表2-1(不印)'!R27</f>
        <v>77</v>
      </c>
      <c r="X29" s="279">
        <f>'統計要覽表2-1(不印)'!S27</f>
        <v>25</v>
      </c>
      <c r="Y29" s="279">
        <f>'統計要覽表2-1(不印)'!T27</f>
        <v>58</v>
      </c>
      <c r="Z29" s="279">
        <f>'統計要覽表2-1(不印)'!U27</f>
        <v>27</v>
      </c>
      <c r="AA29" s="279">
        <f>'統計要覽表2-1(不印)'!V27</f>
        <v>10</v>
      </c>
      <c r="AB29" s="279">
        <f>'統計要覽表2-1(不印)'!W27</f>
        <v>19</v>
      </c>
      <c r="AC29" s="279">
        <f>'統計要覽表2-1(不印)'!X27</f>
        <v>3</v>
      </c>
      <c r="AD29" s="279">
        <f>'統計要覽表2-1(不印)'!Y27</f>
        <v>0</v>
      </c>
      <c r="AE29" s="279">
        <f>'統計要覽表2-1(不印)'!Z27</f>
        <v>79</v>
      </c>
      <c r="AF29" s="279">
        <f>'統計要覽表2-1(不印)'!AA27</f>
        <v>182</v>
      </c>
      <c r="AG29" s="279">
        <f>'統計要覽表2-1(不印)'!AB27</f>
        <v>0</v>
      </c>
      <c r="AH29" s="287" t="s">
        <v>208</v>
      </c>
      <c r="AI29" s="278">
        <f>'統計要覽表2-1(不印)'!AC27</f>
        <v>1</v>
      </c>
      <c r="AJ29" s="278">
        <f>'統計要覽表2-1(不印)'!AD27</f>
        <v>205</v>
      </c>
      <c r="AK29" s="278">
        <f>'統計要覽表2-1(不印)'!AE27</f>
        <v>205</v>
      </c>
      <c r="AL29" s="278">
        <f>'統計要覽表2-1(不印)'!AF27</f>
        <v>87</v>
      </c>
      <c r="AM29" s="278">
        <f>'統計要覽表2-1(不印)'!AG27</f>
        <v>50</v>
      </c>
      <c r="AN29" s="278">
        <f>'統計要覽表2-1(不印)'!AH27</f>
        <v>37</v>
      </c>
      <c r="AO29" s="278">
        <f>'統計要覽表2-1(不印)'!AI27</f>
        <v>191</v>
      </c>
      <c r="AP29" s="278">
        <f>'統計要覽表2-1(不印)'!AJ27</f>
        <v>120</v>
      </c>
      <c r="AQ29" s="278">
        <f>'統計要覽表2-1(不印)'!AK27</f>
        <v>71</v>
      </c>
      <c r="AR29" s="280">
        <f>SUM(AL29/'期中人口(不印)'!B47)*1000</f>
        <v>6.9865488857659104</v>
      </c>
      <c r="AS29" s="280">
        <f>SUM(AO29/'期中人口(不印)'!B47)*1000</f>
        <v>15.3382854848424</v>
      </c>
      <c r="AT29" s="281">
        <f t="shared" si="6"/>
        <v>-8.3517365990764887</v>
      </c>
      <c r="AU29" s="280">
        <f>SUM(B29/'期中人口(不印)'!B47)*1000</f>
        <v>34.450913471190525</v>
      </c>
      <c r="AV29" s="280">
        <f>SUM(S29/'期中人口(不印)'!B47)*1000</f>
        <v>39.510138526400318</v>
      </c>
      <c r="AW29" s="279">
        <f>'統計要覽表2-1(不印)'!AL27</f>
        <v>68</v>
      </c>
      <c r="AX29" s="280">
        <f>SUM(AW29/'期中人口(不印)'!B47)*1000</f>
        <v>5.4607508532423212</v>
      </c>
      <c r="AY29" s="278">
        <f>'統計要覽表2-1(不印)'!AM27</f>
        <v>32</v>
      </c>
      <c r="AZ29" s="283">
        <f>SUM(AY29/'期中人口(不印)'!B47)*1000</f>
        <v>2.5697651074081507</v>
      </c>
    </row>
    <row r="30" spans="1:52" s="43" customFormat="1" ht="19.5" customHeight="1">
      <c r="A30" s="287" t="s">
        <v>209</v>
      </c>
      <c r="B30" s="277">
        <f t="shared" si="4"/>
        <v>152</v>
      </c>
      <c r="C30" s="129">
        <f>'統計要覽表2-1(不印)'!B31</f>
        <v>82</v>
      </c>
      <c r="D30" s="129">
        <f>'統計要覽表2-1(不印)'!B32</f>
        <v>70</v>
      </c>
      <c r="E30" s="279">
        <f>'統計要覽表2-1(不印)'!C30</f>
        <v>0</v>
      </c>
      <c r="F30" s="279">
        <f>'統計要覽表2-1(不印)'!D30</f>
        <v>35</v>
      </c>
      <c r="G30" s="279">
        <f>'統計要覽表2-1(不印)'!E30</f>
        <v>12</v>
      </c>
      <c r="H30" s="279">
        <f>'統計要覽表2-1(不印)'!F30</f>
        <v>17</v>
      </c>
      <c r="I30" s="279">
        <f>'統計要覽表2-1(不印)'!G30</f>
        <v>3</v>
      </c>
      <c r="J30" s="279">
        <f>'統計要覽表2-1(不印)'!H30</f>
        <v>1</v>
      </c>
      <c r="K30" s="279">
        <f>'統計要覽表2-1(不印)'!I30</f>
        <v>8</v>
      </c>
      <c r="L30" s="279">
        <f>'統計要覽表2-1(不印)'!J30</f>
        <v>0</v>
      </c>
      <c r="M30" s="287" t="s">
        <v>209</v>
      </c>
      <c r="N30" s="129">
        <v>0</v>
      </c>
      <c r="O30" s="129">
        <v>33</v>
      </c>
      <c r="P30" s="129">
        <v>43</v>
      </c>
      <c r="Q30" s="279">
        <v>0</v>
      </c>
      <c r="R30" s="129">
        <v>0</v>
      </c>
      <c r="S30" s="129">
        <f t="shared" si="5"/>
        <v>212</v>
      </c>
      <c r="T30" s="279">
        <f>'統計要覽表2-1(不印)'!P31</f>
        <v>104</v>
      </c>
      <c r="U30" s="279">
        <f>'統計要覽表2-1(不印)'!P32</f>
        <v>108</v>
      </c>
      <c r="V30" s="279">
        <f>'統計要覽表2-1(不印)'!Q30</f>
        <v>0</v>
      </c>
      <c r="W30" s="279">
        <f>'統計要覽表2-1(不印)'!R30</f>
        <v>44</v>
      </c>
      <c r="X30" s="279">
        <f>'統計要覽表2-1(不印)'!S30</f>
        <v>9</v>
      </c>
      <c r="Y30" s="279">
        <f>'統計要覽表2-1(不印)'!T30</f>
        <v>32</v>
      </c>
      <c r="Z30" s="279">
        <f>'統計要覽表2-1(不印)'!U30</f>
        <v>5</v>
      </c>
      <c r="AA30" s="279">
        <f>'統計要覽表2-1(不印)'!V30</f>
        <v>0</v>
      </c>
      <c r="AB30" s="279">
        <f>'統計要覽表2-1(不印)'!W30</f>
        <v>11</v>
      </c>
      <c r="AC30" s="279">
        <f>'統計要覽表2-1(不印)'!X30</f>
        <v>0</v>
      </c>
      <c r="AD30" s="279">
        <f>'統計要覽表2-1(不印)'!Y30</f>
        <v>0</v>
      </c>
      <c r="AE30" s="279">
        <f>'統計要覽表2-1(不印)'!Z30</f>
        <v>27</v>
      </c>
      <c r="AF30" s="279">
        <f>'統計要覽表2-1(不印)'!AA30</f>
        <v>84</v>
      </c>
      <c r="AG30" s="279">
        <f>'統計要覽表2-1(不印)'!AB30</f>
        <v>0</v>
      </c>
      <c r="AH30" s="287" t="s">
        <v>210</v>
      </c>
      <c r="AI30" s="278">
        <f>'統計要覽表2-1(不印)'!AC30</f>
        <v>0</v>
      </c>
      <c r="AJ30" s="278">
        <f>'統計要覽表2-1(不印)'!AD30</f>
        <v>32</v>
      </c>
      <c r="AK30" s="278">
        <f>'統計要覽表2-1(不印)'!AE30</f>
        <v>32</v>
      </c>
      <c r="AL30" s="278">
        <f>'統計要覽表2-1(不印)'!AF30</f>
        <v>15</v>
      </c>
      <c r="AM30" s="278">
        <f>'統計要覽表2-1(不印)'!AG30</f>
        <v>5</v>
      </c>
      <c r="AN30" s="278">
        <f>'統計要覽表2-1(不印)'!AH30</f>
        <v>10</v>
      </c>
      <c r="AO30" s="278">
        <f>'統計要覽表2-1(不印)'!AI30</f>
        <v>55</v>
      </c>
      <c r="AP30" s="278">
        <f>'統計要覽表2-1(不印)'!AJ30</f>
        <v>31</v>
      </c>
      <c r="AQ30" s="278">
        <f>'統計要覽表2-1(不印)'!AK30</f>
        <v>24</v>
      </c>
      <c r="AR30" s="280">
        <f>SUM(AL30/'期中人口(不印)'!B48)*1000</f>
        <v>3.3890646181653863</v>
      </c>
      <c r="AS30" s="280">
        <f>SUM(AO30/'期中人口(不印)'!B48)*1000</f>
        <v>12.426570266606417</v>
      </c>
      <c r="AT30" s="281">
        <f t="shared" si="6"/>
        <v>-9.0375056484410301</v>
      </c>
      <c r="AU30" s="280">
        <f>SUM(B30/'期中人口(不印)'!B48)*1000</f>
        <v>34.342521464075915</v>
      </c>
      <c r="AV30" s="280">
        <f>SUM(S30/'期中人口(不印)'!B48)*1000</f>
        <v>47.898779936737462</v>
      </c>
      <c r="AW30" s="279">
        <f>'統計要覽表2-1(不印)'!AL30</f>
        <v>24</v>
      </c>
      <c r="AX30" s="280">
        <f>SUM(AW30/'期中人口(不印)'!B48)*1000</f>
        <v>5.4225033890646186</v>
      </c>
      <c r="AY30" s="278">
        <f>'統計要覽表2-1(不印)'!AM30</f>
        <v>12</v>
      </c>
      <c r="AZ30" s="283">
        <f>SUM(AY30/'期中人口(不印)'!B48)*1000</f>
        <v>2.7112516945323093</v>
      </c>
    </row>
    <row r="31" spans="1:52" s="43" customFormat="1" ht="19.5" customHeight="1">
      <c r="A31" s="287" t="s">
        <v>211</v>
      </c>
      <c r="B31" s="277">
        <f t="shared" si="4"/>
        <v>392</v>
      </c>
      <c r="C31" s="129">
        <f>'統計要覽表2-1(不印)'!B34</f>
        <v>183</v>
      </c>
      <c r="D31" s="129">
        <f>'統計要覽表2-1(不印)'!B35</f>
        <v>209</v>
      </c>
      <c r="E31" s="279">
        <f>'統計要覽表2-1(不印)'!C33</f>
        <v>6</v>
      </c>
      <c r="F31" s="279">
        <f>'統計要覽表2-1(不印)'!D33</f>
        <v>69</v>
      </c>
      <c r="G31" s="279">
        <f>'統計要覽表2-1(不印)'!E33</f>
        <v>15</v>
      </c>
      <c r="H31" s="279">
        <f>'統計要覽表2-1(不印)'!F33</f>
        <v>57</v>
      </c>
      <c r="I31" s="279">
        <f>'統計要覽表2-1(不印)'!G33</f>
        <v>23</v>
      </c>
      <c r="J31" s="279">
        <f>'統計要覽表2-1(不印)'!H33</f>
        <v>6</v>
      </c>
      <c r="K31" s="279">
        <f>'統計要覽表2-1(不印)'!I33</f>
        <v>16</v>
      </c>
      <c r="L31" s="279">
        <f>'統計要覽表2-1(不印)'!J33</f>
        <v>2</v>
      </c>
      <c r="M31" s="287" t="s">
        <v>211</v>
      </c>
      <c r="N31" s="129" t="s">
        <v>4</v>
      </c>
      <c r="O31" s="129">
        <v>52</v>
      </c>
      <c r="P31" s="129">
        <v>142</v>
      </c>
      <c r="Q31" s="279">
        <v>4</v>
      </c>
      <c r="R31" s="129" t="s">
        <v>4</v>
      </c>
      <c r="S31" s="129">
        <f t="shared" si="5"/>
        <v>440</v>
      </c>
      <c r="T31" s="279">
        <f>'統計要覽表2-1(不印)'!P34</f>
        <v>203</v>
      </c>
      <c r="U31" s="279">
        <f>'統計要覽表2-1(不印)'!P35</f>
        <v>237</v>
      </c>
      <c r="V31" s="279">
        <f>'統計要覽表2-1(不印)'!Q33</f>
        <v>9</v>
      </c>
      <c r="W31" s="279">
        <f>'統計要覽表2-1(不印)'!R33</f>
        <v>62</v>
      </c>
      <c r="X31" s="279">
        <f>'統計要覽表2-1(不印)'!S33</f>
        <v>29</v>
      </c>
      <c r="Y31" s="279">
        <f>'統計要覽表2-1(不印)'!T33</f>
        <v>52</v>
      </c>
      <c r="Z31" s="279">
        <f>'統計要覽表2-1(不印)'!U33</f>
        <v>20</v>
      </c>
      <c r="AA31" s="279">
        <f>'統計要覽表2-1(不印)'!V33</f>
        <v>11</v>
      </c>
      <c r="AB31" s="279">
        <f>'統計要覽表2-1(不印)'!W33</f>
        <v>19</v>
      </c>
      <c r="AC31" s="279">
        <f>'統計要覽表2-1(不印)'!X33</f>
        <v>0</v>
      </c>
      <c r="AD31" s="279">
        <f>'統計要覽表2-1(不印)'!Y33</f>
        <v>0</v>
      </c>
      <c r="AE31" s="279">
        <f>'統計要覽表2-1(不印)'!Z33</f>
        <v>62</v>
      </c>
      <c r="AF31" s="279">
        <f>'統計要覽表2-1(不印)'!AA33</f>
        <v>175</v>
      </c>
      <c r="AG31" s="279">
        <f>'統計要覽表2-1(不印)'!AB33</f>
        <v>1</v>
      </c>
      <c r="AH31" s="287" t="s">
        <v>212</v>
      </c>
      <c r="AI31" s="278">
        <f>'統計要覽表2-1(不印)'!AC33</f>
        <v>0</v>
      </c>
      <c r="AJ31" s="278">
        <f>'統計要覽表2-1(不印)'!AD33</f>
        <v>236</v>
      </c>
      <c r="AK31" s="278">
        <f>'統計要覽表2-1(不印)'!AE33</f>
        <v>236</v>
      </c>
      <c r="AL31" s="278">
        <f>'統計要覽表2-1(不印)'!AF33</f>
        <v>73</v>
      </c>
      <c r="AM31" s="278">
        <f>'統計要覽表2-1(不印)'!AG33</f>
        <v>39</v>
      </c>
      <c r="AN31" s="278">
        <f>'統計要覽表2-1(不印)'!AH33</f>
        <v>34</v>
      </c>
      <c r="AO31" s="278">
        <f>'統計要覽表2-1(不印)'!AI33</f>
        <v>146</v>
      </c>
      <c r="AP31" s="278">
        <f>'統計要覽表2-1(不印)'!AJ33</f>
        <v>97</v>
      </c>
      <c r="AQ31" s="278">
        <f>'統計要覽表2-1(不印)'!AK33</f>
        <v>49</v>
      </c>
      <c r="AR31" s="280">
        <f>SUM(AL31/'期中人口(不印)'!B49)*1000</f>
        <v>6.4189931853154532</v>
      </c>
      <c r="AS31" s="280">
        <f>SUM(AO31/'期中人口(不印)'!B49)*1000</f>
        <v>12.837986370630906</v>
      </c>
      <c r="AT31" s="281">
        <f>AR31-AS31</f>
        <v>-6.4189931853154532</v>
      </c>
      <c r="AU31" s="280">
        <f>SUM(B31/'期中人口(不印)'!B49)*1000</f>
        <v>34.469114091009018</v>
      </c>
      <c r="AV31" s="280">
        <f>SUM(S31/'期中人口(不印)'!B49)*1000</f>
        <v>38.689821938887668</v>
      </c>
      <c r="AW31" s="279">
        <f>'統計要覽表2-1(不印)'!AL33</f>
        <v>49</v>
      </c>
      <c r="AX31" s="280">
        <f>SUM(AW31/'期中人口(不印)'!B49)*1000</f>
        <v>4.3086392613761273</v>
      </c>
      <c r="AY31" s="278">
        <f>'統計要覽表2-1(不印)'!AM33</f>
        <v>20</v>
      </c>
      <c r="AZ31" s="283">
        <f>SUM(AY31/'期中人口(不印)'!B49)*1000</f>
        <v>1.7586282699494395</v>
      </c>
    </row>
    <row r="32" spans="1:52" s="43" customFormat="1" ht="19.5" customHeight="1">
      <c r="A32" s="287" t="s">
        <v>213</v>
      </c>
      <c r="B32" s="277">
        <f t="shared" si="4"/>
        <v>295</v>
      </c>
      <c r="C32" s="129">
        <f>'統計要覽表2-1(不印)'!B37</f>
        <v>139</v>
      </c>
      <c r="D32" s="129">
        <f>'統計要覽表2-1(不印)'!B38</f>
        <v>156</v>
      </c>
      <c r="E32" s="279">
        <f>'統計要覽表2-1(不印)'!C36</f>
        <v>4</v>
      </c>
      <c r="F32" s="279">
        <f>'統計要覽表2-1(不印)'!D36</f>
        <v>36</v>
      </c>
      <c r="G32" s="279">
        <f>'統計要覽表2-1(不印)'!E36</f>
        <v>12</v>
      </c>
      <c r="H32" s="279">
        <f>'統計要覽表2-1(不印)'!F36</f>
        <v>53</v>
      </c>
      <c r="I32" s="279">
        <f>'統計要覽表2-1(不印)'!G36</f>
        <v>11</v>
      </c>
      <c r="J32" s="279">
        <f>'統計要覽表2-1(不印)'!H36</f>
        <v>11</v>
      </c>
      <c r="K32" s="279">
        <f>'統計要覽表2-1(不印)'!I36</f>
        <v>12</v>
      </c>
      <c r="L32" s="279">
        <f>'統計要覽表2-1(不印)'!J36</f>
        <v>0</v>
      </c>
      <c r="M32" s="287" t="s">
        <v>213</v>
      </c>
      <c r="N32" s="129" t="s">
        <v>4</v>
      </c>
      <c r="O32" s="129">
        <v>55</v>
      </c>
      <c r="P32" s="129">
        <v>99</v>
      </c>
      <c r="Q32" s="279">
        <v>2</v>
      </c>
      <c r="R32" s="129">
        <v>0</v>
      </c>
      <c r="S32" s="129">
        <f t="shared" si="5"/>
        <v>360</v>
      </c>
      <c r="T32" s="279">
        <f>'統計要覽表2-1(不印)'!P37</f>
        <v>166</v>
      </c>
      <c r="U32" s="279">
        <f>'統計要覽表2-1(不印)'!P38</f>
        <v>194</v>
      </c>
      <c r="V32" s="279">
        <f>'統計要覽表2-1(不印)'!Q36</f>
        <v>13</v>
      </c>
      <c r="W32" s="279">
        <f>'統計要覽表2-1(不印)'!R36</f>
        <v>47</v>
      </c>
      <c r="X32" s="279">
        <f>'統計要覽表2-1(不印)'!S36</f>
        <v>7</v>
      </c>
      <c r="Y32" s="279">
        <f>'統計要覽表2-1(不印)'!T36</f>
        <v>62</v>
      </c>
      <c r="Z32" s="279">
        <f>'統計要覽表2-1(不印)'!U36</f>
        <v>11</v>
      </c>
      <c r="AA32" s="279">
        <f>'統計要覽表2-1(不印)'!V36</f>
        <v>11</v>
      </c>
      <c r="AB32" s="279">
        <f>'統計要覽表2-1(不印)'!W36</f>
        <v>12</v>
      </c>
      <c r="AC32" s="279">
        <f>'統計要覽表2-1(不印)'!X36</f>
        <v>2</v>
      </c>
      <c r="AD32" s="279">
        <f>'統計要覽表2-1(不印)'!Y36</f>
        <v>0</v>
      </c>
      <c r="AE32" s="279">
        <f>'統計要覽表2-1(不印)'!Z36</f>
        <v>73</v>
      </c>
      <c r="AF32" s="279">
        <f>'統計要覽表2-1(不印)'!AA36</f>
        <v>121</v>
      </c>
      <c r="AG32" s="279">
        <f>'統計要覽表2-1(不印)'!AB36</f>
        <v>0</v>
      </c>
      <c r="AH32" s="287" t="s">
        <v>214</v>
      </c>
      <c r="AI32" s="278">
        <f>'統計要覽表2-1(不印)'!AC36</f>
        <v>1</v>
      </c>
      <c r="AJ32" s="278">
        <f>'統計要覽表2-1(不印)'!AD36</f>
        <v>143</v>
      </c>
      <c r="AK32" s="278">
        <f>'統計要覽表2-1(不印)'!AE36</f>
        <v>143</v>
      </c>
      <c r="AL32" s="278">
        <f>'統計要覽表2-1(不印)'!AF36</f>
        <v>48</v>
      </c>
      <c r="AM32" s="278">
        <f>'統計要覽表2-1(不印)'!AG36</f>
        <v>30</v>
      </c>
      <c r="AN32" s="278">
        <f>'統計要覽表2-1(不印)'!AH36</f>
        <v>18</v>
      </c>
      <c r="AO32" s="278">
        <f>'統計要覽表2-1(不印)'!AI36</f>
        <v>140</v>
      </c>
      <c r="AP32" s="278">
        <f>'統計要覽表2-1(不印)'!AJ36</f>
        <v>89</v>
      </c>
      <c r="AQ32" s="278">
        <f>'統計要覽表2-1(不印)'!AK36</f>
        <v>51</v>
      </c>
      <c r="AR32" s="280">
        <f>SUM(AL32/'期中人口(不印)'!B50)*1000</f>
        <v>4.7607240267790729</v>
      </c>
      <c r="AS32" s="280">
        <f>SUM(AO32/'期中人口(不印)'!B50)*1000</f>
        <v>13.885445078105629</v>
      </c>
      <c r="AT32" s="281">
        <f t="shared" si="6"/>
        <v>-9.1247210513265564</v>
      </c>
      <c r="AU32" s="280">
        <f>SUM(B32/'期中人口(不印)'!B50)*1000</f>
        <v>29.25861641457972</v>
      </c>
      <c r="AV32" s="280">
        <f>SUM(S32/'期中人口(不印)'!B50)*1000</f>
        <v>35.705430200843047</v>
      </c>
      <c r="AW32" s="279">
        <f>'統計要覽表2-1(不印)'!AL36</f>
        <v>43</v>
      </c>
      <c r="AX32" s="280">
        <f>SUM(AW32/'期中人口(不印)'!B50)*1000</f>
        <v>4.2648152739895862</v>
      </c>
      <c r="AY32" s="278">
        <f>'統計要覽表2-1(不印)'!AM36</f>
        <v>21</v>
      </c>
      <c r="AZ32" s="283">
        <f>SUM(AY32/'期中人口(不印)'!B50)*1000</f>
        <v>2.0828167617158444</v>
      </c>
    </row>
    <row r="33" spans="1:52" s="43" customFormat="1" ht="19.5" customHeight="1">
      <c r="A33" s="287" t="s">
        <v>215</v>
      </c>
      <c r="B33" s="277">
        <f t="shared" si="4"/>
        <v>796</v>
      </c>
      <c r="C33" s="129">
        <f>'統計要覽表2-1(不印)'!B40</f>
        <v>378</v>
      </c>
      <c r="D33" s="129">
        <f>'統計要覽表2-1(不印)'!B41</f>
        <v>418</v>
      </c>
      <c r="E33" s="279">
        <f>'統計要覽表2-1(不印)'!C39</f>
        <v>3</v>
      </c>
      <c r="F33" s="279">
        <f>'統計要覽表2-1(不印)'!D39</f>
        <v>52</v>
      </c>
      <c r="G33" s="279">
        <f>'統計要覽表2-1(不印)'!E39</f>
        <v>20</v>
      </c>
      <c r="H33" s="279">
        <f>'統計要覽表2-1(不印)'!F39</f>
        <v>77</v>
      </c>
      <c r="I33" s="279">
        <f>'統計要覽表2-1(不印)'!G39</f>
        <v>27</v>
      </c>
      <c r="J33" s="279">
        <f>'統計要覽表2-1(不印)'!H39</f>
        <v>5</v>
      </c>
      <c r="K33" s="279">
        <f>'統計要覽表2-1(不印)'!I39</f>
        <v>25</v>
      </c>
      <c r="L33" s="279">
        <f>'統計要覽表2-1(不印)'!J39</f>
        <v>5</v>
      </c>
      <c r="M33" s="287" t="s">
        <v>215</v>
      </c>
      <c r="N33" s="129" t="s">
        <v>4</v>
      </c>
      <c r="O33" s="129">
        <v>104</v>
      </c>
      <c r="P33" s="129">
        <v>477</v>
      </c>
      <c r="Q33" s="279">
        <v>1</v>
      </c>
      <c r="R33" s="279">
        <v>0</v>
      </c>
      <c r="S33" s="129">
        <f t="shared" si="5"/>
        <v>659</v>
      </c>
      <c r="T33" s="279">
        <f>'統計要覽表2-1(不印)'!P40</f>
        <v>300</v>
      </c>
      <c r="U33" s="279">
        <f>'統計要覽表2-1(不印)'!P41</f>
        <v>359</v>
      </c>
      <c r="V33" s="279">
        <f>'統計要覽表2-1(不印)'!Q39</f>
        <v>16</v>
      </c>
      <c r="W33" s="279">
        <f>'統計要覽表2-1(不印)'!R39</f>
        <v>47</v>
      </c>
      <c r="X33" s="279">
        <f>'統計要覽表2-1(不印)'!S39</f>
        <v>20</v>
      </c>
      <c r="Y33" s="279">
        <f>'統計要覽表2-1(不印)'!T39</f>
        <v>62</v>
      </c>
      <c r="Z33" s="279">
        <f>'統計要覽表2-1(不印)'!U39</f>
        <v>22</v>
      </c>
      <c r="AA33" s="279">
        <f>'統計要覽表2-1(不印)'!V39</f>
        <v>4</v>
      </c>
      <c r="AB33" s="279">
        <f>'統計要覽表2-1(不印)'!W39</f>
        <v>12</v>
      </c>
      <c r="AC33" s="279">
        <f>'統計要覽表2-1(不印)'!X39</f>
        <v>1</v>
      </c>
      <c r="AD33" s="279">
        <f>'統計要覽表2-1(不印)'!Y39</f>
        <v>0</v>
      </c>
      <c r="AE33" s="279">
        <f>'統計要覽表2-1(不印)'!Z39</f>
        <v>101</v>
      </c>
      <c r="AF33" s="279">
        <f>'統計要覽表2-1(不印)'!AA39</f>
        <v>374</v>
      </c>
      <c r="AG33" s="279">
        <f>'統計要覽表2-1(不印)'!AB39</f>
        <v>0</v>
      </c>
      <c r="AH33" s="287" t="s">
        <v>216</v>
      </c>
      <c r="AI33" s="278">
        <f>'統計要覽表2-1(不印)'!AC39</f>
        <v>0</v>
      </c>
      <c r="AJ33" s="278">
        <f>'統計要覽表2-1(不印)'!AD39</f>
        <v>528</v>
      </c>
      <c r="AK33" s="278">
        <f>'統計要覽表2-1(不印)'!AE39</f>
        <v>528</v>
      </c>
      <c r="AL33" s="278">
        <f>'統計要覽表2-1(不印)'!AF39</f>
        <v>210</v>
      </c>
      <c r="AM33" s="278">
        <f>'統計要覽表2-1(不印)'!AG39</f>
        <v>118</v>
      </c>
      <c r="AN33" s="278">
        <f>'統計要覽表2-1(不印)'!AH39</f>
        <v>92</v>
      </c>
      <c r="AO33" s="278">
        <f>'統計要覽表2-1(不印)'!AI39</f>
        <v>157</v>
      </c>
      <c r="AP33" s="278">
        <f>'統計要覽表2-1(不印)'!AJ39</f>
        <v>84</v>
      </c>
      <c r="AQ33" s="278">
        <f>'統計要覽表2-1(不印)'!AK39</f>
        <v>73</v>
      </c>
      <c r="AR33" s="280">
        <f>SUM(AL33/'期中人口(不印)'!B51)*1000</f>
        <v>13.085742771684947</v>
      </c>
      <c r="AS33" s="280">
        <f>SUM(AM33/'期中人口(不印)'!C51)*1000</f>
        <v>7.3999749153392695</v>
      </c>
      <c r="AT33" s="281">
        <f t="shared" si="6"/>
        <v>5.6857678563456773</v>
      </c>
      <c r="AU33" s="280">
        <f>SUM(B33/'期中人口(不印)'!B51)*1000</f>
        <v>49.601196410767699</v>
      </c>
      <c r="AV33" s="280">
        <f>SUM(S33/'期中人口(不印)'!B51)*1000</f>
        <v>41.064307078763711</v>
      </c>
      <c r="AW33" s="279">
        <f>'統計要覽表2-1(不印)'!AL39</f>
        <v>131</v>
      </c>
      <c r="AX33" s="280">
        <f>SUM(AW33/'期中人口(不印)'!B51)*1000</f>
        <v>8.1630109670987032</v>
      </c>
      <c r="AY33" s="278">
        <f>'統計要覽表2-1(不印)'!AM39</f>
        <v>66</v>
      </c>
      <c r="AZ33" s="283">
        <f>SUM(AY33/'期中人口(不印)'!B51)*1000</f>
        <v>4.1126620139581256</v>
      </c>
    </row>
    <row r="34" spans="1:52" s="43" customFormat="1" ht="19.5" customHeight="1">
      <c r="A34" s="287" t="s">
        <v>217</v>
      </c>
      <c r="B34" s="277">
        <f t="shared" si="4"/>
        <v>194</v>
      </c>
      <c r="C34" s="129">
        <f>'統計要覽表2-1(不印)'!B43</f>
        <v>86</v>
      </c>
      <c r="D34" s="129">
        <f>'統計要覽表2-1(不印)'!B44</f>
        <v>108</v>
      </c>
      <c r="E34" s="279">
        <f>'統計要覽表2-1(不印)'!C42</f>
        <v>2</v>
      </c>
      <c r="F34" s="279">
        <f>'統計要覽表2-1(不印)'!D42</f>
        <v>31</v>
      </c>
      <c r="G34" s="279">
        <f>'統計要覽表2-1(不印)'!E42</f>
        <v>9</v>
      </c>
      <c r="H34" s="279">
        <f>'統計要覽表2-1(不印)'!F42</f>
        <v>20</v>
      </c>
      <c r="I34" s="279">
        <f>'統計要覽表2-1(不印)'!G42</f>
        <v>9</v>
      </c>
      <c r="J34" s="279">
        <f>'統計要覽表2-1(不印)'!H42</f>
        <v>4</v>
      </c>
      <c r="K34" s="279">
        <f>'統計要覽表2-1(不印)'!I42</f>
        <v>5</v>
      </c>
      <c r="L34" s="279">
        <f>'統計要覽表2-1(不印)'!J42</f>
        <v>0</v>
      </c>
      <c r="M34" s="287" t="s">
        <v>217</v>
      </c>
      <c r="N34" s="129">
        <v>0</v>
      </c>
      <c r="O34" s="129">
        <v>29</v>
      </c>
      <c r="P34" s="129">
        <v>83</v>
      </c>
      <c r="Q34" s="129">
        <v>2</v>
      </c>
      <c r="R34" s="129">
        <v>0</v>
      </c>
      <c r="S34" s="129">
        <f t="shared" si="5"/>
        <v>274</v>
      </c>
      <c r="T34" s="279">
        <f>'統計要覽表2-1(不印)'!P43</f>
        <v>125</v>
      </c>
      <c r="U34" s="279">
        <f>'統計要覽表2-1(不印)'!P44</f>
        <v>149</v>
      </c>
      <c r="V34" s="279">
        <f>'統計要覽表2-1(不印)'!Q42</f>
        <v>2</v>
      </c>
      <c r="W34" s="279">
        <f>'統計要覽表2-1(不印)'!R42</f>
        <v>26</v>
      </c>
      <c r="X34" s="279">
        <f>'統計要覽表2-1(不印)'!S42</f>
        <v>6</v>
      </c>
      <c r="Y34" s="279">
        <f>'統計要覽表2-1(不印)'!T42</f>
        <v>35</v>
      </c>
      <c r="Z34" s="279">
        <f>'統計要覽表2-1(不印)'!U42</f>
        <v>8</v>
      </c>
      <c r="AA34" s="279">
        <f>'統計要覽表2-1(不印)'!V42</f>
        <v>12</v>
      </c>
      <c r="AB34" s="279">
        <f>'統計要覽表2-1(不印)'!W42</f>
        <v>15</v>
      </c>
      <c r="AC34" s="279">
        <f>'統計要覽表2-1(不印)'!X42</f>
        <v>5</v>
      </c>
      <c r="AD34" s="279">
        <f>'統計要覽表2-1(不印)'!Y42</f>
        <v>1</v>
      </c>
      <c r="AE34" s="279">
        <f>'統計要覽表2-1(不印)'!Z42</f>
        <v>26</v>
      </c>
      <c r="AF34" s="279">
        <f>'統計要覽表2-1(不印)'!AA42</f>
        <v>138</v>
      </c>
      <c r="AG34" s="279">
        <f>'統計要覽表2-1(不印)'!AB42</f>
        <v>0</v>
      </c>
      <c r="AH34" s="287" t="s">
        <v>218</v>
      </c>
      <c r="AI34" s="278">
        <f>'統計要覽表2-1(不印)'!AC42</f>
        <v>0</v>
      </c>
      <c r="AJ34" s="278">
        <f>'統計要覽表2-1(不印)'!AD42</f>
        <v>122</v>
      </c>
      <c r="AK34" s="278">
        <f>'統計要覽表2-1(不印)'!AE42</f>
        <v>122</v>
      </c>
      <c r="AL34" s="278">
        <f>'統計要覽表2-1(不印)'!AF42</f>
        <v>68</v>
      </c>
      <c r="AM34" s="278">
        <f>'統計要覽表2-1(不印)'!AG42</f>
        <v>38</v>
      </c>
      <c r="AN34" s="278">
        <f>'統計要覽表2-1(不印)'!AH42</f>
        <v>30</v>
      </c>
      <c r="AO34" s="278">
        <f>'統計要覽表2-1(不印)'!AI42</f>
        <v>65</v>
      </c>
      <c r="AP34" s="278">
        <f>'統計要覽表2-1(不印)'!AJ42</f>
        <v>37</v>
      </c>
      <c r="AQ34" s="278">
        <f>'統計要覽表2-1(不印)'!AK42</f>
        <v>28</v>
      </c>
      <c r="AR34" s="280">
        <f>SUM(AL34/'期中人口(不印)'!B52)*1000</f>
        <v>10.836653386454183</v>
      </c>
      <c r="AS34" s="280">
        <f>SUM(AO34/'期中人口(不印)'!B52)*1000</f>
        <v>10.358565737051793</v>
      </c>
      <c r="AT34" s="281">
        <f t="shared" si="6"/>
        <v>0.47808764940239001</v>
      </c>
      <c r="AU34" s="280">
        <f>SUM(B34/'期中人口(不印)'!B52)*1000</f>
        <v>30.916334661354583</v>
      </c>
      <c r="AV34" s="280">
        <f>SUM(S34/'期中人口(不印)'!B52)*1000</f>
        <v>43.665338645418331</v>
      </c>
      <c r="AW34" s="279">
        <f>'統計要覽表2-1(不印)'!AL42</f>
        <v>50</v>
      </c>
      <c r="AX34" s="280">
        <f>SUM(AW34/'期中人口(不印)'!B52)*1000</f>
        <v>7.9681274900398407</v>
      </c>
      <c r="AY34" s="278">
        <f>'統計要覽表2-1(不印)'!AM42</f>
        <v>26</v>
      </c>
      <c r="AZ34" s="283">
        <f>SUM(AY34/'期中人口(不印)'!B52)*1000</f>
        <v>4.143426294820717</v>
      </c>
    </row>
    <row r="35" spans="1:52" s="43" customFormat="1" ht="19.5" customHeight="1">
      <c r="A35" s="287" t="s">
        <v>219</v>
      </c>
      <c r="B35" s="277">
        <f t="shared" si="4"/>
        <v>228</v>
      </c>
      <c r="C35" s="129">
        <f>'統計要覽表2-1(不印)'!B46</f>
        <v>102</v>
      </c>
      <c r="D35" s="129">
        <f>'統計要覽表2-1(不印)'!B47</f>
        <v>126</v>
      </c>
      <c r="E35" s="279">
        <f>'統計要覽表2-1(不印)'!C45</f>
        <v>4</v>
      </c>
      <c r="F35" s="279">
        <f>'統計要覽表2-1(不印)'!D45</f>
        <v>33</v>
      </c>
      <c r="G35" s="279">
        <f>'統計要覽表2-1(不印)'!E45</f>
        <v>10</v>
      </c>
      <c r="H35" s="279">
        <f>'統計要覽表2-1(不印)'!F45</f>
        <v>50</v>
      </c>
      <c r="I35" s="279">
        <f>'統計要覽表2-1(不印)'!G45</f>
        <v>3</v>
      </c>
      <c r="J35" s="279">
        <f>'統計要覽表2-1(不印)'!H45</f>
        <v>3</v>
      </c>
      <c r="K35" s="279">
        <f>'統計要覽表2-1(不印)'!I45</f>
        <v>4</v>
      </c>
      <c r="L35" s="279">
        <f>'統計要覽表2-1(不印)'!J45</f>
        <v>0</v>
      </c>
      <c r="M35" s="287" t="s">
        <v>219</v>
      </c>
      <c r="N35" s="129">
        <v>0</v>
      </c>
      <c r="O35" s="129">
        <v>43</v>
      </c>
      <c r="P35" s="129">
        <v>78</v>
      </c>
      <c r="Q35" s="129">
        <v>0</v>
      </c>
      <c r="R35" s="129">
        <v>0</v>
      </c>
      <c r="S35" s="129">
        <f t="shared" si="5"/>
        <v>230</v>
      </c>
      <c r="T35" s="279">
        <f>'統計要覽表2-1(不印)'!P46</f>
        <v>111</v>
      </c>
      <c r="U35" s="279">
        <f>'統計要覽表2-1(不印)'!P47</f>
        <v>119</v>
      </c>
      <c r="V35" s="279">
        <f>'統計要覽表2-1(不印)'!Q45</f>
        <v>0</v>
      </c>
      <c r="W35" s="279">
        <f>'統計要覽表2-1(不印)'!R45</f>
        <v>15</v>
      </c>
      <c r="X35" s="279">
        <f>'統計要覽表2-1(不印)'!S45</f>
        <v>3</v>
      </c>
      <c r="Y35" s="279">
        <f>'統計要覽表2-1(不印)'!T45</f>
        <v>47</v>
      </c>
      <c r="Z35" s="279">
        <f>'統計要覽表2-1(不印)'!U45</f>
        <v>14</v>
      </c>
      <c r="AA35" s="279">
        <f>'統計要覽表2-1(不印)'!V45</f>
        <v>1</v>
      </c>
      <c r="AB35" s="279">
        <f>'統計要覽表2-1(不印)'!W45</f>
        <v>12</v>
      </c>
      <c r="AC35" s="279">
        <f>'統計要覽表2-1(不印)'!X45</f>
        <v>1</v>
      </c>
      <c r="AD35" s="279">
        <f>'統計要覽表2-1(不印)'!Y45</f>
        <v>0</v>
      </c>
      <c r="AE35" s="279">
        <f>'統計要覽表2-1(不印)'!Z45</f>
        <v>56</v>
      </c>
      <c r="AF35" s="279">
        <f>'統計要覽表2-1(不印)'!AA45</f>
        <v>81</v>
      </c>
      <c r="AG35" s="279">
        <f>'統計要覽表2-1(不印)'!AB45</f>
        <v>0</v>
      </c>
      <c r="AH35" s="287" t="s">
        <v>220</v>
      </c>
      <c r="AI35" s="278">
        <f>'統計要覽表2-1(不印)'!AC45</f>
        <v>0</v>
      </c>
      <c r="AJ35" s="278">
        <f>'統計要覽表2-1(不印)'!AD45</f>
        <v>135</v>
      </c>
      <c r="AK35" s="278">
        <f>'統計要覽表2-1(不印)'!AE45</f>
        <v>135</v>
      </c>
      <c r="AL35" s="278">
        <f>'統計要覽表2-1(不印)'!AF45</f>
        <v>83</v>
      </c>
      <c r="AM35" s="278">
        <f>'統計要覽表2-1(不印)'!AG45</f>
        <v>41</v>
      </c>
      <c r="AN35" s="278">
        <f>'統計要覽表2-1(不印)'!AH45</f>
        <v>42</v>
      </c>
      <c r="AO35" s="278">
        <f>'統計要覽表2-1(不印)'!AI45</f>
        <v>80</v>
      </c>
      <c r="AP35" s="278">
        <f>'統計要覽表2-1(不印)'!AJ45</f>
        <v>55</v>
      </c>
      <c r="AQ35" s="278">
        <f>'統計要覽表2-1(不印)'!AK45</f>
        <v>25</v>
      </c>
      <c r="AR35" s="280">
        <f>SUM(AL35/'期中人口(不印)'!B53)*1000</f>
        <v>13.751967525474278</v>
      </c>
      <c r="AS35" s="280">
        <f>SUM(AO35/'期中人口(不印)'!B53)*1000</f>
        <v>13.25490845828846</v>
      </c>
      <c r="AT35" s="281">
        <f t="shared" si="6"/>
        <v>0.49705906718581794</v>
      </c>
      <c r="AU35" s="280">
        <f>SUM(B35/'期中人口(不印)'!B53)*1000</f>
        <v>37.776489106122106</v>
      </c>
      <c r="AV35" s="280">
        <f>SUM(S35/'期中人口(不印)'!B53)*1000</f>
        <v>38.107861817579327</v>
      </c>
      <c r="AW35" s="279">
        <f>'統計要覽表2-1(不印)'!AL45</f>
        <v>33</v>
      </c>
      <c r="AX35" s="280">
        <f>SUM(AW35/'期中人口(不印)'!B53)*1000</f>
        <v>5.4676497390439902</v>
      </c>
      <c r="AY35" s="278">
        <f>'統計要覽表2-1(不印)'!AM45</f>
        <v>22</v>
      </c>
      <c r="AZ35" s="283">
        <f>SUM(AY35/'期中人口(不印)'!B53)*1000</f>
        <v>3.6450998260293264</v>
      </c>
    </row>
    <row r="36" spans="1:52" s="43" customFormat="1" ht="16.5" customHeight="1">
      <c r="A36" s="287"/>
      <c r="B36" s="129"/>
      <c r="C36" s="129"/>
      <c r="D36" s="129"/>
      <c r="E36" s="129"/>
      <c r="F36" s="279"/>
      <c r="G36" s="279"/>
      <c r="H36" s="279"/>
      <c r="I36" s="279"/>
      <c r="J36" s="279"/>
      <c r="K36" s="279"/>
      <c r="L36" s="129"/>
      <c r="M36" s="287"/>
      <c r="N36" s="129"/>
      <c r="O36" s="129"/>
      <c r="P36" s="129"/>
      <c r="Q36" s="129"/>
      <c r="R36" s="129"/>
      <c r="S36" s="129"/>
      <c r="T36" s="279"/>
      <c r="U36" s="279"/>
      <c r="V36" s="279"/>
      <c r="W36" s="279"/>
      <c r="X36" s="279"/>
      <c r="Y36" s="279"/>
      <c r="Z36" s="279"/>
      <c r="AA36" s="279"/>
      <c r="AB36" s="279"/>
      <c r="AC36" s="129"/>
      <c r="AD36" s="129"/>
      <c r="AE36" s="129"/>
      <c r="AF36" s="129"/>
      <c r="AG36" s="129"/>
      <c r="AH36" s="287"/>
      <c r="AI36" s="129"/>
      <c r="AJ36" s="129"/>
      <c r="AK36" s="129"/>
      <c r="AL36" s="129"/>
      <c r="AM36" s="129"/>
      <c r="AN36" s="129"/>
      <c r="AO36" s="12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8"/>
      <c r="AZ36" s="288"/>
    </row>
    <row r="37" spans="1:52" s="43" customFormat="1" ht="19.5" customHeight="1">
      <c r="A37" s="287"/>
      <c r="B37" s="129"/>
      <c r="C37" s="129"/>
      <c r="D37" s="129"/>
      <c r="E37" s="129"/>
      <c r="F37" s="279"/>
      <c r="G37" s="279"/>
      <c r="H37" s="279"/>
      <c r="I37" s="279"/>
      <c r="J37" s="279"/>
      <c r="K37" s="279"/>
      <c r="L37" s="129"/>
      <c r="M37" s="287"/>
      <c r="N37" s="129"/>
      <c r="O37" s="129"/>
      <c r="P37" s="129"/>
      <c r="Q37" s="129"/>
      <c r="R37" s="129"/>
      <c r="S37" s="129"/>
      <c r="T37" s="279"/>
      <c r="U37" s="279"/>
      <c r="V37" s="279"/>
      <c r="W37" s="279"/>
      <c r="X37" s="279"/>
      <c r="Y37" s="279"/>
      <c r="Z37" s="279"/>
      <c r="AA37" s="279"/>
      <c r="AB37" s="279"/>
      <c r="AC37" s="129"/>
      <c r="AD37" s="129"/>
      <c r="AE37" s="129"/>
      <c r="AF37" s="129"/>
      <c r="AG37" s="129"/>
      <c r="AH37" s="287"/>
      <c r="AI37" s="129"/>
      <c r="AJ37" s="129"/>
      <c r="AK37" s="129"/>
      <c r="AL37" s="129"/>
      <c r="AM37" s="129"/>
      <c r="AN37" s="129"/>
      <c r="AO37" s="12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8"/>
      <c r="AZ37" s="288"/>
    </row>
    <row r="38" spans="1:52" s="43" customFormat="1" ht="19.5" customHeight="1">
      <c r="A38" s="287"/>
      <c r="B38" s="272"/>
      <c r="C38" s="289"/>
      <c r="D38" s="289"/>
      <c r="E38" s="290"/>
      <c r="F38" s="291"/>
      <c r="G38" s="291"/>
      <c r="H38" s="291"/>
      <c r="I38" s="291"/>
      <c r="J38" s="291"/>
      <c r="K38" s="291"/>
      <c r="L38" s="290"/>
      <c r="M38" s="287"/>
      <c r="N38" s="290"/>
      <c r="O38" s="272"/>
      <c r="P38" s="289"/>
      <c r="Q38" s="291"/>
      <c r="R38" s="290"/>
      <c r="S38" s="289"/>
      <c r="V38" s="291"/>
      <c r="W38" s="291"/>
      <c r="X38" s="292"/>
      <c r="Y38" s="292"/>
      <c r="Z38" s="291"/>
      <c r="AA38" s="291"/>
      <c r="AB38" s="291"/>
      <c r="AC38" s="291"/>
      <c r="AD38" s="290"/>
      <c r="AE38" s="290"/>
      <c r="AF38" s="289"/>
      <c r="AG38" s="289"/>
      <c r="AH38" s="293"/>
      <c r="AI38" s="290"/>
      <c r="AJ38" s="290"/>
      <c r="AK38" s="289"/>
      <c r="AL38" s="289"/>
      <c r="AM38" s="289"/>
      <c r="AN38" s="289"/>
      <c r="AO38" s="289"/>
      <c r="AP38" s="289"/>
      <c r="AQ38" s="291"/>
      <c r="AR38" s="292"/>
      <c r="AS38" s="274"/>
      <c r="AT38" s="274"/>
      <c r="AU38" s="274"/>
      <c r="AV38" s="274"/>
      <c r="AW38" s="274"/>
      <c r="AX38" s="294"/>
      <c r="AY38" s="295"/>
      <c r="AZ38" s="296"/>
    </row>
    <row r="39" spans="1:52" s="43" customFormat="1" ht="19.5" customHeight="1" thickBot="1">
      <c r="A39" s="297"/>
      <c r="B39" s="298"/>
      <c r="C39" s="298"/>
      <c r="D39" s="298"/>
      <c r="E39" s="299"/>
      <c r="F39" s="299"/>
      <c r="G39" s="299"/>
      <c r="H39" s="299"/>
      <c r="I39" s="299"/>
      <c r="J39" s="299"/>
      <c r="K39" s="299"/>
      <c r="L39" s="299"/>
      <c r="M39" s="297"/>
      <c r="N39" s="299"/>
      <c r="O39" s="299"/>
      <c r="P39" s="299"/>
      <c r="Q39" s="299"/>
      <c r="R39" s="299"/>
      <c r="S39" s="298"/>
      <c r="T39" s="298"/>
      <c r="U39" s="298"/>
      <c r="V39" s="299"/>
      <c r="W39" s="299"/>
      <c r="X39" s="300"/>
      <c r="Y39" s="300"/>
      <c r="Z39" s="299"/>
      <c r="AA39" s="299"/>
      <c r="AB39" s="299"/>
      <c r="AC39" s="299"/>
      <c r="AD39" s="299"/>
      <c r="AE39" s="299"/>
      <c r="AF39" s="299"/>
      <c r="AG39" s="299"/>
      <c r="AH39" s="297"/>
      <c r="AI39" s="299"/>
      <c r="AJ39" s="299"/>
      <c r="AK39" s="299"/>
      <c r="AL39" s="299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297"/>
    </row>
    <row r="40" spans="1:52" s="43" customFormat="1" ht="19.5" customHeight="1">
      <c r="A40" s="301" t="s">
        <v>221</v>
      </c>
      <c r="B40" s="199"/>
      <c r="C40" s="199"/>
      <c r="D40" s="199"/>
      <c r="M40" s="301" t="s">
        <v>222</v>
      </c>
      <c r="P40" s="17"/>
      <c r="S40" s="199"/>
      <c r="T40" s="199"/>
      <c r="U40" s="199"/>
      <c r="V40" s="17"/>
      <c r="W40" s="130" t="s">
        <v>223</v>
      </c>
      <c r="AC40" s="17"/>
      <c r="AH40" s="301" t="s">
        <v>222</v>
      </c>
      <c r="AI40" s="301"/>
      <c r="AR40" s="17"/>
      <c r="AS40" s="43" t="s">
        <v>224</v>
      </c>
    </row>
    <row r="41" spans="1:52" s="43" customFormat="1" ht="19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S41" s="199"/>
      <c r="T41" s="199"/>
      <c r="U41" s="199"/>
      <c r="AH41" s="17"/>
    </row>
    <row r="42" spans="1:52" s="43" customFormat="1" ht="17.25" customHeight="1">
      <c r="B42" s="199"/>
      <c r="C42" s="199"/>
      <c r="D42" s="199"/>
      <c r="S42" s="199"/>
      <c r="T42" s="199"/>
      <c r="U42" s="199"/>
    </row>
    <row r="43" spans="1:52" s="43" customFormat="1" ht="19.5" customHeight="1">
      <c r="A43" s="128"/>
      <c r="B43" s="202"/>
      <c r="C43" s="202"/>
      <c r="D43" s="202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202"/>
      <c r="T43" s="202"/>
      <c r="U43" s="202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</row>
    <row r="44" spans="1:52" s="43" customFormat="1" ht="18.75" customHeight="1">
      <c r="A44" s="128"/>
      <c r="B44" s="202"/>
      <c r="C44" s="202"/>
      <c r="D44" s="202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202"/>
      <c r="T44" s="202"/>
      <c r="U44" s="202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</row>
    <row r="45" spans="1:52" s="43" customFormat="1" ht="18.75" customHeight="1">
      <c r="A45" s="128"/>
      <c r="B45" s="202"/>
      <c r="C45" s="202"/>
      <c r="D45" s="202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202"/>
      <c r="T45" s="202"/>
      <c r="U45" s="202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</row>
    <row r="46" spans="1:52" s="43" customFormat="1" ht="15" customHeight="1">
      <c r="A46" s="128"/>
      <c r="B46" s="202"/>
      <c r="C46" s="202"/>
      <c r="D46" s="202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202"/>
      <c r="T46" s="202"/>
      <c r="U46" s="202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</row>
    <row r="47" spans="1:52" s="43" customFormat="1" ht="13.5" customHeight="1">
      <c r="A47" s="128"/>
      <c r="B47" s="202"/>
      <c r="C47" s="202"/>
      <c r="D47" s="202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202"/>
      <c r="T47" s="202"/>
      <c r="U47" s="202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</row>
    <row r="48" spans="1:52" s="43" customFormat="1" ht="15.75" customHeight="1">
      <c r="A48" s="128"/>
      <c r="B48" s="202"/>
      <c r="C48" s="202"/>
      <c r="D48" s="202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202"/>
      <c r="T48" s="202"/>
      <c r="U48" s="202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</row>
    <row r="49" spans="1:61" s="43" customFormat="1" ht="13.5" customHeight="1">
      <c r="A49" s="128"/>
      <c r="B49" s="202"/>
      <c r="C49" s="202"/>
      <c r="D49" s="202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202"/>
      <c r="T49" s="202"/>
      <c r="U49" s="202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</row>
    <row r="50" spans="1:61" s="43" customFormat="1" ht="13.5" customHeight="1">
      <c r="A50" s="128"/>
      <c r="B50" s="202"/>
      <c r="C50" s="202"/>
      <c r="D50" s="202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202"/>
      <c r="T50" s="202"/>
      <c r="U50" s="202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B50" s="128"/>
      <c r="BC50" s="128"/>
      <c r="BD50" s="128"/>
      <c r="BE50" s="128"/>
      <c r="BF50" s="128"/>
      <c r="BG50" s="128"/>
      <c r="BH50" s="128"/>
      <c r="BI50" s="128"/>
    </row>
    <row r="51" spans="1:61" s="43" customFormat="1" ht="13.5" customHeight="1">
      <c r="A51" s="128"/>
      <c r="B51" s="202"/>
      <c r="C51" s="202"/>
      <c r="D51" s="202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202"/>
      <c r="T51" s="202"/>
      <c r="U51" s="202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</row>
    <row r="52" spans="1:61" s="43" customFormat="1" ht="19.5" customHeight="1">
      <c r="A52" s="128"/>
      <c r="B52" s="202"/>
      <c r="C52" s="202"/>
      <c r="D52" s="202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202"/>
      <c r="T52" s="202"/>
      <c r="U52" s="202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</row>
    <row r="53" spans="1:61" s="43" customFormat="1" ht="19.5" customHeight="1">
      <c r="A53" s="128"/>
      <c r="B53" s="202"/>
      <c r="C53" s="202"/>
      <c r="D53" s="202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202"/>
      <c r="T53" s="202"/>
      <c r="U53" s="202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</row>
  </sheetData>
  <mergeCells count="68">
    <mergeCell ref="A1:L1"/>
    <mergeCell ref="M1:V1"/>
    <mergeCell ref="W1:AG1"/>
    <mergeCell ref="AH1:AR1"/>
    <mergeCell ref="AS1:AZ1"/>
    <mergeCell ref="AN6:AN7"/>
    <mergeCell ref="AO6:AO7"/>
    <mergeCell ref="AP6:AP7"/>
    <mergeCell ref="AQ6:AQ7"/>
    <mergeCell ref="AC6:AC7"/>
    <mergeCell ref="AD6:AD7"/>
    <mergeCell ref="AJ6:AJ7"/>
    <mergeCell ref="AK6:AK7"/>
    <mergeCell ref="AM6:AM7"/>
    <mergeCell ref="AL6:AL7"/>
    <mergeCell ref="AI4:AI7"/>
    <mergeCell ref="AB6:AB7"/>
    <mergeCell ref="AY4:AZ5"/>
    <mergeCell ref="AU4:AU7"/>
    <mergeCell ref="AV4:AV7"/>
    <mergeCell ref="AW4:AX5"/>
    <mergeCell ref="AR4:AR7"/>
    <mergeCell ref="AB5:AD5"/>
    <mergeCell ref="AE5:AE7"/>
    <mergeCell ref="AF5:AF7"/>
    <mergeCell ref="AG5:AG7"/>
    <mergeCell ref="AB4:AF4"/>
    <mergeCell ref="AH4:AH7"/>
    <mergeCell ref="AJ4:AK5"/>
    <mergeCell ref="AL4:AN5"/>
    <mergeCell ref="AO4:AQ5"/>
    <mergeCell ref="AS4:AS7"/>
    <mergeCell ref="AT4:AT7"/>
    <mergeCell ref="V4:AA4"/>
    <mergeCell ref="S4:U4"/>
    <mergeCell ref="P5:P7"/>
    <mergeCell ref="O5:O7"/>
    <mergeCell ref="N5:N7"/>
    <mergeCell ref="AA6:AA7"/>
    <mergeCell ref="W5:AA5"/>
    <mergeCell ref="Y6:Y7"/>
    <mergeCell ref="Z6:Z7"/>
    <mergeCell ref="Q5:Q7"/>
    <mergeCell ref="R5:R7"/>
    <mergeCell ref="X6:X7"/>
    <mergeCell ref="T6:T7"/>
    <mergeCell ref="D6:D7"/>
    <mergeCell ref="F6:F7"/>
    <mergeCell ref="G6:G7"/>
    <mergeCell ref="S5:U5"/>
    <mergeCell ref="N4:R4"/>
    <mergeCell ref="S6:S7"/>
    <mergeCell ref="U6:U7"/>
    <mergeCell ref="W6:W7"/>
    <mergeCell ref="V5:V7"/>
    <mergeCell ref="A4:A7"/>
    <mergeCell ref="B4:L4"/>
    <mergeCell ref="M4:M7"/>
    <mergeCell ref="I6:I7"/>
    <mergeCell ref="J6:J7"/>
    <mergeCell ref="K6:K7"/>
    <mergeCell ref="L6:L7"/>
    <mergeCell ref="B5:D5"/>
    <mergeCell ref="E5:E7"/>
    <mergeCell ref="F5:L5"/>
    <mergeCell ref="H6:H7"/>
    <mergeCell ref="B6:B7"/>
    <mergeCell ref="C6:C7"/>
  </mergeCells>
  <phoneticPr fontId="5" type="noConversion"/>
  <printOptions horizontalCentered="1"/>
  <pageMargins left="0.51181102362204722" right="0.51181102362204722" top="0.39370078740157483" bottom="0.19685039370078741" header="0.19685039370078741" footer="0.19685039370078741"/>
  <pageSetup paperSize="167" scale="93" orientation="portrait" r:id="rId1"/>
  <colBreaks count="2" manualBreakCount="2">
    <brk id="12" max="40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opLeftCell="A25" zoomScale="130" zoomScaleNormal="130" workbookViewId="0">
      <selection activeCell="M30" sqref="M30"/>
    </sheetView>
  </sheetViews>
  <sheetFormatPr defaultRowHeight="12"/>
  <cols>
    <col min="4" max="4" width="9.33203125" customWidth="1"/>
    <col min="10" max="10" width="10.83203125" customWidth="1"/>
    <col min="11" max="11" width="12.6640625" customWidth="1"/>
    <col min="12" max="12" width="11.83203125" customWidth="1"/>
    <col min="13" max="13" width="11.1640625" customWidth="1"/>
    <col min="14" max="14" width="10.5" customWidth="1"/>
    <col min="15" max="15" width="11.6640625" customWidth="1"/>
    <col min="16" max="16" width="11" customWidth="1"/>
    <col min="17" max="17" width="11.83203125" customWidth="1"/>
    <col min="18" max="18" width="10.5" customWidth="1"/>
  </cols>
  <sheetData>
    <row r="1" spans="1:30" ht="20.25">
      <c r="A1" s="11"/>
      <c r="B1" s="3"/>
      <c r="C1" s="3"/>
      <c r="D1" s="3"/>
      <c r="E1" s="3"/>
      <c r="F1" s="3"/>
      <c r="G1" s="3"/>
      <c r="H1" s="3"/>
      <c r="I1" s="3"/>
      <c r="J1" s="33" t="s">
        <v>30</v>
      </c>
      <c r="K1" s="34"/>
      <c r="L1" s="35"/>
      <c r="M1" s="36"/>
      <c r="N1" s="32"/>
      <c r="O1" s="32"/>
      <c r="P1" s="32"/>
      <c r="Q1" s="3"/>
      <c r="R1" s="3"/>
      <c r="S1" s="3"/>
      <c r="T1" s="3"/>
      <c r="U1" s="3"/>
      <c r="V1" s="3"/>
      <c r="W1" s="3"/>
      <c r="X1" s="3"/>
      <c r="Y1" s="3"/>
    </row>
    <row r="2" spans="1:30" ht="16.5">
      <c r="A2" s="5"/>
      <c r="B2" s="7"/>
      <c r="C2" s="7"/>
      <c r="D2" s="7"/>
      <c r="E2" s="7"/>
      <c r="F2" s="7"/>
      <c r="G2" s="7"/>
      <c r="H2" s="7"/>
      <c r="I2" s="7"/>
      <c r="J2" s="37" t="s">
        <v>31</v>
      </c>
      <c r="K2" s="38"/>
      <c r="L2" s="39"/>
      <c r="M2" s="40"/>
      <c r="N2" s="32"/>
      <c r="O2" s="32"/>
      <c r="P2" s="32"/>
      <c r="Q2" s="7"/>
      <c r="R2" s="7"/>
      <c r="S2" s="7"/>
      <c r="T2" s="7"/>
      <c r="U2" s="7"/>
      <c r="V2" s="7"/>
      <c r="W2" s="7"/>
      <c r="X2" s="7"/>
      <c r="Y2" s="7"/>
    </row>
    <row r="3" spans="1:30" ht="15.75">
      <c r="A3" s="7"/>
      <c r="B3" s="1"/>
      <c r="C3" s="1"/>
      <c r="D3" s="7"/>
      <c r="E3" s="7"/>
      <c r="F3" s="7"/>
      <c r="G3" s="7"/>
      <c r="H3" s="7"/>
      <c r="I3" s="7"/>
      <c r="J3" s="25"/>
      <c r="K3" s="38"/>
      <c r="L3" s="39"/>
      <c r="M3" s="40"/>
      <c r="N3" s="32"/>
      <c r="O3" s="32"/>
      <c r="P3" s="32"/>
      <c r="Q3" s="7"/>
      <c r="R3" s="7"/>
      <c r="S3" s="7"/>
      <c r="T3" s="7"/>
      <c r="U3" s="7"/>
      <c r="V3" s="7"/>
      <c r="W3" s="7"/>
      <c r="X3" s="7"/>
      <c r="Y3" s="7"/>
    </row>
    <row r="4" spans="1:30" ht="17.25" thickBot="1">
      <c r="A4" s="4"/>
      <c r="B4" s="4"/>
      <c r="C4" s="4"/>
      <c r="D4" s="4"/>
      <c r="E4" s="4"/>
      <c r="F4" s="4"/>
      <c r="G4" s="4"/>
      <c r="H4" s="4"/>
      <c r="I4" s="4"/>
      <c r="J4" s="41" t="s">
        <v>29</v>
      </c>
      <c r="K4" s="29"/>
      <c r="L4" s="29"/>
      <c r="M4" s="3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3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30" ht="14.25">
      <c r="A6" s="43"/>
      <c r="B6" s="44" t="s">
        <v>33</v>
      </c>
      <c r="C6" s="45" t="s">
        <v>35</v>
      </c>
      <c r="D6" s="45" t="s">
        <v>34</v>
      </c>
      <c r="E6" s="46" t="s">
        <v>36</v>
      </c>
      <c r="F6" s="63" t="s">
        <v>46</v>
      </c>
      <c r="G6" s="46" t="s">
        <v>37</v>
      </c>
      <c r="H6" s="46" t="s">
        <v>38</v>
      </c>
      <c r="I6" s="46" t="s">
        <v>39</v>
      </c>
      <c r="J6" s="127" t="s">
        <v>102</v>
      </c>
      <c r="K6" s="43"/>
      <c r="L6" s="47"/>
      <c r="M6" s="44" t="s">
        <v>33</v>
      </c>
      <c r="N6" s="45" t="s">
        <v>40</v>
      </c>
      <c r="O6" s="45" t="s">
        <v>41</v>
      </c>
      <c r="P6" s="46" t="s">
        <v>42</v>
      </c>
      <c r="Q6" s="46" t="s">
        <v>43</v>
      </c>
      <c r="R6" s="46" t="s">
        <v>44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43">
        <v>98</v>
      </c>
      <c r="B7" s="43">
        <v>340964</v>
      </c>
      <c r="C7" s="47"/>
      <c r="D7" s="47"/>
      <c r="E7" s="47"/>
      <c r="F7" s="47"/>
      <c r="G7" s="47"/>
      <c r="H7" s="47"/>
      <c r="I7" s="47"/>
      <c r="J7" s="43"/>
      <c r="K7" s="43"/>
      <c r="L7" s="47"/>
      <c r="M7" s="47"/>
      <c r="N7" s="47"/>
      <c r="O7" s="47"/>
      <c r="P7" s="47"/>
      <c r="Q7" s="47"/>
      <c r="R7" s="4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>
      <c r="A8" s="43">
        <v>99</v>
      </c>
      <c r="B8" s="43">
        <v>338805</v>
      </c>
      <c r="C8" s="43">
        <v>19104</v>
      </c>
      <c r="D8" s="43">
        <v>20505</v>
      </c>
      <c r="E8" s="48">
        <f t="shared" ref="E8:E18" si="0">(C8/F8)*1000</f>
        <v>56.207329254496749</v>
      </c>
      <c r="F8" s="43">
        <f t="shared" ref="F8:F18" si="1">SUM(B8,B7)/2</f>
        <v>339884.5</v>
      </c>
      <c r="G8" s="48">
        <f t="shared" ref="G8:G18" si="2">(D8/F8)*1000</f>
        <v>60.329317753530979</v>
      </c>
      <c r="H8" s="43">
        <v>2010</v>
      </c>
      <c r="I8" s="43">
        <v>1036</v>
      </c>
      <c r="J8" s="49">
        <v>0.51542288557213933</v>
      </c>
      <c r="K8" s="49"/>
      <c r="L8" s="43">
        <v>99</v>
      </c>
      <c r="M8" s="131">
        <v>338805</v>
      </c>
      <c r="N8" s="50">
        <v>6.8876338873940997</v>
      </c>
      <c r="O8" s="50">
        <v>9.1178032537523777</v>
      </c>
      <c r="P8" s="48">
        <f t="shared" ref="P8:P18" si="3">N8-O8</f>
        <v>-2.230169366358278</v>
      </c>
      <c r="Q8" s="48">
        <f t="shared" ref="Q8:Q18" si="4">E8-G8</f>
        <v>-4.1219884990342308</v>
      </c>
      <c r="R8" s="48">
        <f t="shared" ref="R8:R18" si="5">P8+Q8</f>
        <v>-6.3521578653925088</v>
      </c>
      <c r="S8" s="9"/>
      <c r="T8" s="6"/>
      <c r="U8" s="9"/>
      <c r="V8" s="6"/>
      <c r="W8" s="6"/>
      <c r="X8" s="6"/>
      <c r="Y8" s="6"/>
      <c r="Z8" s="6"/>
      <c r="AA8" s="6"/>
      <c r="AB8" s="6"/>
      <c r="AC8" s="6"/>
      <c r="AD8" s="6"/>
    </row>
    <row r="9" spans="1:30">
      <c r="A9" s="43">
        <v>100</v>
      </c>
      <c r="B9" s="43">
        <v>336838</v>
      </c>
      <c r="C9" s="43">
        <v>17412</v>
      </c>
      <c r="D9" s="43">
        <v>18845</v>
      </c>
      <c r="E9" s="48">
        <f t="shared" si="0"/>
        <v>51.542012571727966</v>
      </c>
      <c r="F9" s="43">
        <f t="shared" si="1"/>
        <v>337821.5</v>
      </c>
      <c r="G9" s="48">
        <f t="shared" si="2"/>
        <v>55.783897709293221</v>
      </c>
      <c r="H9" s="43">
        <v>2054</v>
      </c>
      <c r="I9" s="43">
        <v>893</v>
      </c>
      <c r="J9" s="49">
        <v>0.43476144109055503</v>
      </c>
      <c r="K9" s="49"/>
      <c r="L9" s="43">
        <v>100</v>
      </c>
      <c r="M9" s="131">
        <v>336838</v>
      </c>
      <c r="N9" s="50">
        <v>7.7052526260169945</v>
      </c>
      <c r="O9" s="50">
        <v>9.2859690694641994</v>
      </c>
      <c r="P9" s="48">
        <f t="shared" si="3"/>
        <v>-1.580716443447205</v>
      </c>
      <c r="Q9" s="48">
        <f t="shared" si="4"/>
        <v>-4.2418851375652551</v>
      </c>
      <c r="R9" s="48">
        <f t="shared" si="5"/>
        <v>-5.8226015810124601</v>
      </c>
      <c r="S9" s="9"/>
      <c r="T9" s="6"/>
      <c r="U9" s="9"/>
      <c r="V9" s="6"/>
      <c r="W9" s="6"/>
      <c r="X9" s="6"/>
      <c r="Y9" s="6"/>
      <c r="Z9" s="6"/>
      <c r="AA9" s="6"/>
      <c r="AB9" s="6"/>
      <c r="AC9" s="6"/>
      <c r="AD9" s="6"/>
    </row>
    <row r="10" spans="1:30">
      <c r="A10" s="43">
        <v>101</v>
      </c>
      <c r="B10" s="51">
        <v>335190</v>
      </c>
      <c r="C10" s="43">
        <v>17107</v>
      </c>
      <c r="D10" s="43">
        <v>18370</v>
      </c>
      <c r="E10" s="48">
        <f t="shared" si="0"/>
        <v>50.911569160808774</v>
      </c>
      <c r="F10" s="43">
        <f t="shared" si="1"/>
        <v>336014</v>
      </c>
      <c r="G10" s="48">
        <f t="shared" si="2"/>
        <v>54.670341116739188</v>
      </c>
      <c r="H10" s="43">
        <v>1858</v>
      </c>
      <c r="I10" s="43">
        <v>854</v>
      </c>
      <c r="J10" s="49">
        <v>0.45963401506996771</v>
      </c>
      <c r="K10" s="49"/>
      <c r="L10" s="43">
        <v>101</v>
      </c>
      <c r="M10" s="132">
        <v>335190</v>
      </c>
      <c r="N10" s="52">
        <v>8.2794169290565272</v>
      </c>
      <c r="O10" s="52">
        <v>9.4252025213235164</v>
      </c>
      <c r="P10" s="48">
        <f t="shared" si="3"/>
        <v>-1.1457855922669893</v>
      </c>
      <c r="Q10" s="48">
        <f t="shared" si="4"/>
        <v>-3.7587719559304134</v>
      </c>
      <c r="R10" s="48">
        <f t="shared" si="5"/>
        <v>-4.9045575481974026</v>
      </c>
      <c r="S10" s="9"/>
      <c r="T10" s="6"/>
      <c r="U10" s="9"/>
      <c r="V10" s="6"/>
      <c r="W10" s="6"/>
      <c r="X10" s="6"/>
      <c r="Y10" s="6"/>
      <c r="Z10" s="6"/>
      <c r="AA10" s="6"/>
      <c r="AB10" s="6"/>
      <c r="AC10" s="6"/>
      <c r="AD10" s="6"/>
    </row>
    <row r="11" spans="1:30">
      <c r="A11" s="43">
        <v>102</v>
      </c>
      <c r="B11" s="51">
        <v>333897</v>
      </c>
      <c r="C11" s="43">
        <v>17501</v>
      </c>
      <c r="D11" s="43">
        <v>18226</v>
      </c>
      <c r="E11" s="48">
        <f t="shared" si="0"/>
        <v>52.313077372598777</v>
      </c>
      <c r="F11" s="43">
        <f t="shared" si="1"/>
        <v>334543.5</v>
      </c>
      <c r="G11" s="48">
        <f t="shared" si="2"/>
        <v>54.480209599050646</v>
      </c>
      <c r="H11" s="43">
        <v>1908</v>
      </c>
      <c r="I11" s="43">
        <v>891</v>
      </c>
      <c r="J11" s="49">
        <v>0.46698113207547171</v>
      </c>
      <c r="K11" s="49"/>
      <c r="L11" s="43">
        <v>102</v>
      </c>
      <c r="M11" s="132">
        <v>333897</v>
      </c>
      <c r="N11" s="52">
        <v>7.9421659664587718</v>
      </c>
      <c r="O11" s="52">
        <v>9.6370128249390579</v>
      </c>
      <c r="P11" s="48">
        <f t="shared" si="3"/>
        <v>-1.694846858480286</v>
      </c>
      <c r="Q11" s="48">
        <f t="shared" si="4"/>
        <v>-2.1671322264518693</v>
      </c>
      <c r="R11" s="48">
        <f t="shared" si="5"/>
        <v>-3.8619790849321554</v>
      </c>
      <c r="S11" s="9"/>
      <c r="T11" s="6"/>
      <c r="U11" s="9"/>
      <c r="V11" s="6"/>
      <c r="W11" s="6"/>
      <c r="X11" s="6"/>
      <c r="Y11" s="6"/>
      <c r="Z11" s="6"/>
      <c r="AA11" s="6"/>
      <c r="AB11" s="6"/>
      <c r="AC11" s="6"/>
      <c r="AD11" s="6"/>
    </row>
    <row r="12" spans="1:30">
      <c r="A12" s="43">
        <v>103</v>
      </c>
      <c r="B12" s="51">
        <v>333392</v>
      </c>
      <c r="C12" s="43">
        <v>19290</v>
      </c>
      <c r="D12" s="43">
        <v>19111</v>
      </c>
      <c r="E12" s="48">
        <f t="shared" si="0"/>
        <v>57.816028737173845</v>
      </c>
      <c r="F12" s="43">
        <f t="shared" si="1"/>
        <v>333644.5</v>
      </c>
      <c r="G12" s="48">
        <f t="shared" si="2"/>
        <v>57.279529559156529</v>
      </c>
      <c r="H12" s="43">
        <v>2062</v>
      </c>
      <c r="I12" s="43">
        <v>974</v>
      </c>
      <c r="J12" s="49">
        <v>0.47235693501454901</v>
      </c>
      <c r="K12" s="49"/>
      <c r="L12" s="43">
        <v>103</v>
      </c>
      <c r="M12" s="132">
        <v>333392</v>
      </c>
      <c r="N12" s="52">
        <v>7.9096163731156954</v>
      </c>
      <c r="O12" s="52">
        <v>9.9567054154946355</v>
      </c>
      <c r="P12" s="48">
        <f t="shared" si="3"/>
        <v>-2.0470890423789401</v>
      </c>
      <c r="Q12" s="48">
        <f t="shared" si="4"/>
        <v>0.53649917801731561</v>
      </c>
      <c r="R12" s="48">
        <f t="shared" si="5"/>
        <v>-1.5105898643616245</v>
      </c>
      <c r="S12" s="9"/>
      <c r="T12" s="6"/>
      <c r="U12" s="9"/>
      <c r="V12" s="6"/>
      <c r="W12" s="6"/>
      <c r="X12" s="6"/>
      <c r="Y12" s="6"/>
      <c r="Z12" s="6"/>
      <c r="AA12" s="6"/>
      <c r="AB12" s="6"/>
      <c r="AC12" s="6"/>
      <c r="AD12" s="6"/>
    </row>
    <row r="13" spans="1:30">
      <c r="A13" s="43">
        <v>104</v>
      </c>
      <c r="B13" s="51">
        <v>331945</v>
      </c>
      <c r="C13" s="43">
        <v>15637</v>
      </c>
      <c r="D13" s="43">
        <v>16111</v>
      </c>
      <c r="E13" s="48">
        <f t="shared" si="0"/>
        <v>47.004750975821274</v>
      </c>
      <c r="F13" s="43">
        <f t="shared" si="1"/>
        <v>332668.5</v>
      </c>
      <c r="G13" s="48">
        <f t="shared" si="2"/>
        <v>48.429592822885247</v>
      </c>
      <c r="H13" s="43">
        <v>2064</v>
      </c>
      <c r="I13" s="43">
        <v>911</v>
      </c>
      <c r="J13" s="49">
        <v>0.44137596899224807</v>
      </c>
      <c r="K13" s="49"/>
      <c r="L13" s="43">
        <v>104</v>
      </c>
      <c r="M13" s="132">
        <v>331945</v>
      </c>
      <c r="N13" s="52">
        <v>7.8757080998050606</v>
      </c>
      <c r="O13" s="52">
        <v>9.8446351247563264</v>
      </c>
      <c r="P13" s="48">
        <f t="shared" si="3"/>
        <v>-1.9689270249512658</v>
      </c>
      <c r="Q13" s="48">
        <f t="shared" si="4"/>
        <v>-1.4248418470639734</v>
      </c>
      <c r="R13" s="48">
        <f t="shared" si="5"/>
        <v>-3.3937688720152392</v>
      </c>
      <c r="S13" s="9"/>
      <c r="T13" s="6"/>
      <c r="U13" s="9"/>
      <c r="V13" s="6"/>
      <c r="W13" s="6"/>
      <c r="X13" s="6"/>
      <c r="Y13" s="6"/>
      <c r="Z13" s="6"/>
      <c r="AA13" s="6"/>
      <c r="AB13" s="6"/>
      <c r="AC13" s="6"/>
      <c r="AD13" s="6"/>
    </row>
    <row r="14" spans="1:30">
      <c r="A14" s="43">
        <v>105</v>
      </c>
      <c r="B14" s="51">
        <v>330911</v>
      </c>
      <c r="C14" s="43">
        <v>14251</v>
      </c>
      <c r="D14" s="43">
        <v>14189</v>
      </c>
      <c r="E14" s="48">
        <f t="shared" si="0"/>
        <v>42.998781032381089</v>
      </c>
      <c r="F14" s="43">
        <f t="shared" si="1"/>
        <v>331428</v>
      </c>
      <c r="G14" s="48">
        <f t="shared" si="2"/>
        <v>42.811711744330594</v>
      </c>
      <c r="H14" s="43">
        <v>2086</v>
      </c>
      <c r="I14" s="43">
        <v>874</v>
      </c>
      <c r="J14" s="49">
        <v>0.41898370086289549</v>
      </c>
      <c r="K14" s="49"/>
      <c r="L14" s="43">
        <v>105</v>
      </c>
      <c r="M14" s="132">
        <v>330911</v>
      </c>
      <c r="N14" s="52">
        <v>8.0530311259157354</v>
      </c>
      <c r="O14" s="52">
        <v>10.297862582521693</v>
      </c>
      <c r="P14" s="48">
        <f t="shared" si="3"/>
        <v>-2.244831456605958</v>
      </c>
      <c r="Q14" s="48">
        <f t="shared" si="4"/>
        <v>0.18706928805049472</v>
      </c>
      <c r="R14" s="48">
        <f t="shared" si="5"/>
        <v>-2.0577621685554632</v>
      </c>
      <c r="S14" s="9"/>
      <c r="T14" s="6"/>
      <c r="U14" s="9"/>
      <c r="V14" s="6"/>
      <c r="W14" s="6"/>
      <c r="X14" s="6"/>
      <c r="Y14" s="6"/>
      <c r="Z14" s="6"/>
      <c r="AA14" s="6"/>
      <c r="AB14" s="6"/>
      <c r="AC14" s="6"/>
      <c r="AD14" s="6"/>
    </row>
    <row r="15" spans="1:30">
      <c r="A15" s="43">
        <v>106</v>
      </c>
      <c r="B15" s="51">
        <v>329237</v>
      </c>
      <c r="C15" s="43">
        <v>13641</v>
      </c>
      <c r="D15" s="43">
        <v>13924</v>
      </c>
      <c r="E15" s="48">
        <f t="shared" si="0"/>
        <v>41.327096348091636</v>
      </c>
      <c r="F15" s="43">
        <f t="shared" si="1"/>
        <v>330074</v>
      </c>
      <c r="G15" s="48">
        <f t="shared" si="2"/>
        <v>42.184479843913792</v>
      </c>
      <c r="H15" s="43">
        <v>2008</v>
      </c>
      <c r="I15" s="43">
        <v>957</v>
      </c>
      <c r="J15" s="49">
        <v>0.47659362549800799</v>
      </c>
      <c r="K15" s="49"/>
      <c r="L15" s="43">
        <v>106</v>
      </c>
      <c r="M15" s="132">
        <v>330911</v>
      </c>
      <c r="N15" s="52">
        <v>7.1862673218732764</v>
      </c>
      <c r="O15" s="52">
        <v>9.9977580784914899</v>
      </c>
      <c r="P15" s="48">
        <f t="shared" si="3"/>
        <v>-2.8114907566182135</v>
      </c>
      <c r="Q15" s="48">
        <f t="shared" si="4"/>
        <v>-0.85738349582215534</v>
      </c>
      <c r="R15" s="48">
        <f t="shared" si="5"/>
        <v>-3.6688742524403688</v>
      </c>
      <c r="S15" s="9"/>
      <c r="T15" s="6"/>
      <c r="U15" s="9"/>
      <c r="V15" s="6"/>
      <c r="W15" s="6"/>
      <c r="X15" s="6"/>
      <c r="Y15" s="6"/>
      <c r="Z15" s="6"/>
      <c r="AA15" s="6"/>
      <c r="AB15" s="6"/>
      <c r="AC15" s="6"/>
      <c r="AD15" s="6"/>
    </row>
    <row r="16" spans="1:30">
      <c r="A16" s="43">
        <v>107</v>
      </c>
      <c r="B16" s="51">
        <v>327968</v>
      </c>
      <c r="C16" s="43">
        <v>15333</v>
      </c>
      <c r="D16" s="43">
        <v>15221</v>
      </c>
      <c r="E16" s="48">
        <f t="shared" si="0"/>
        <v>46.661239643642396</v>
      </c>
      <c r="F16" s="43">
        <f t="shared" si="1"/>
        <v>328602.5</v>
      </c>
      <c r="G16" s="48">
        <f t="shared" si="2"/>
        <v>46.320402309781571</v>
      </c>
      <c r="H16" s="43">
        <v>1894</v>
      </c>
      <c r="I16" s="43">
        <v>936</v>
      </c>
      <c r="J16" s="49">
        <v>0.49419218585005281</v>
      </c>
      <c r="K16" s="49"/>
      <c r="L16" s="43">
        <v>107</v>
      </c>
      <c r="M16" s="132">
        <v>327968</v>
      </c>
      <c r="N16" s="52">
        <v>7.2732252493514205</v>
      </c>
      <c r="O16" s="52">
        <v>10.654209873631515</v>
      </c>
      <c r="P16" s="48">
        <f t="shared" si="3"/>
        <v>-3.3809846242800949</v>
      </c>
      <c r="Q16" s="48">
        <f t="shared" si="4"/>
        <v>0.34083733386082571</v>
      </c>
      <c r="R16" s="48">
        <f t="shared" si="5"/>
        <v>-3.0401472904192692</v>
      </c>
      <c r="S16" s="9"/>
      <c r="T16" s="6"/>
      <c r="U16" s="9"/>
      <c r="V16" s="6"/>
      <c r="W16" s="6"/>
      <c r="X16" s="6"/>
      <c r="Y16" s="6"/>
      <c r="Z16" s="6"/>
      <c r="AA16" s="6"/>
      <c r="AB16" s="6"/>
      <c r="AC16" s="6"/>
      <c r="AD16" s="6"/>
    </row>
    <row r="17" spans="1:30">
      <c r="A17" s="43">
        <v>108</v>
      </c>
      <c r="B17" s="53">
        <v>326247</v>
      </c>
      <c r="C17" s="43">
        <v>13629</v>
      </c>
      <c r="D17" s="43">
        <v>14061</v>
      </c>
      <c r="E17" s="48">
        <f t="shared" si="0"/>
        <v>41.665201806745486</v>
      </c>
      <c r="F17" s="43">
        <f t="shared" si="1"/>
        <v>327107.5</v>
      </c>
      <c r="G17" s="48">
        <f t="shared" si="2"/>
        <v>42.985868560029957</v>
      </c>
      <c r="H17" s="43">
        <v>1906</v>
      </c>
      <c r="I17" s="43">
        <v>950</v>
      </c>
      <c r="J17" s="49">
        <f>I17/H17</f>
        <v>0.49842602308499473</v>
      </c>
      <c r="K17" s="49"/>
      <c r="L17" s="43">
        <v>108</v>
      </c>
      <c r="M17" s="133">
        <v>326247</v>
      </c>
      <c r="N17" s="50">
        <v>7.4287504872251482</v>
      </c>
      <c r="O17" s="50">
        <v>10.027284608270982</v>
      </c>
      <c r="P17" s="48">
        <f t="shared" si="3"/>
        <v>-2.5985341210458337</v>
      </c>
      <c r="Q17" s="48">
        <f t="shared" si="4"/>
        <v>-1.3206667532844705</v>
      </c>
      <c r="R17" s="48">
        <f t="shared" si="5"/>
        <v>-3.9192008743303042</v>
      </c>
      <c r="S17" s="9"/>
      <c r="T17" s="6"/>
      <c r="U17" s="9"/>
      <c r="V17" s="6"/>
      <c r="W17" s="6"/>
      <c r="X17" s="6"/>
      <c r="Y17" s="6"/>
      <c r="Z17" s="6"/>
      <c r="AA17" s="6"/>
      <c r="AB17" s="6"/>
      <c r="AC17" s="6"/>
      <c r="AD17" s="6"/>
    </row>
    <row r="18" spans="1:30">
      <c r="A18" s="43">
        <v>109</v>
      </c>
      <c r="B18" s="53">
        <v>324373</v>
      </c>
      <c r="C18" s="43">
        <v>14083</v>
      </c>
      <c r="D18" s="43">
        <v>14584</v>
      </c>
      <c r="E18" s="48">
        <f t="shared" si="0"/>
        <v>43.291014724416712</v>
      </c>
      <c r="F18" s="43">
        <f t="shared" si="1"/>
        <v>325310</v>
      </c>
      <c r="G18" s="48">
        <f t="shared" si="2"/>
        <v>44.831084196612466</v>
      </c>
      <c r="H18" s="43">
        <v>1684</v>
      </c>
      <c r="I18" s="43">
        <v>954</v>
      </c>
      <c r="J18" s="49">
        <f>I18/H18</f>
        <v>0.5665083135391924</v>
      </c>
      <c r="K18" s="49"/>
      <c r="L18" s="43">
        <v>109</v>
      </c>
      <c r="M18" s="133">
        <v>324373</v>
      </c>
      <c r="N18" s="134">
        <v>6.6859303433647899</v>
      </c>
      <c r="O18" s="134">
        <v>9.7506993329439613</v>
      </c>
      <c r="P18" s="48">
        <f t="shared" si="3"/>
        <v>-3.0647689895791714</v>
      </c>
      <c r="Q18" s="48">
        <f t="shared" si="4"/>
        <v>-1.5400694721957535</v>
      </c>
      <c r="R18" s="48">
        <f t="shared" si="5"/>
        <v>-4.604838461774925</v>
      </c>
      <c r="S18" s="9"/>
      <c r="T18" s="6"/>
      <c r="U18" s="9"/>
      <c r="V18" s="6"/>
      <c r="W18" s="6"/>
      <c r="X18" s="6"/>
      <c r="Y18" s="6"/>
      <c r="Z18" s="6"/>
      <c r="AA18" s="6"/>
      <c r="AB18" s="6"/>
      <c r="AC18" s="6"/>
      <c r="AD18" s="6"/>
    </row>
    <row r="19" spans="1:30">
      <c r="A19" s="43"/>
      <c r="B19" s="53"/>
      <c r="C19" s="43"/>
      <c r="D19" s="43"/>
      <c r="E19" s="48"/>
      <c r="F19" s="43"/>
      <c r="G19" s="48"/>
      <c r="H19" s="43"/>
      <c r="I19" s="43"/>
      <c r="J19" s="49"/>
      <c r="K19" s="43"/>
      <c r="L19" s="54"/>
      <c r="M19" s="50"/>
      <c r="N19" s="50"/>
      <c r="O19" s="48"/>
      <c r="P19" s="48"/>
      <c r="Q19" s="48"/>
      <c r="R19" s="9"/>
      <c r="S19" s="6"/>
      <c r="T19" s="9"/>
      <c r="U19" s="6"/>
      <c r="V19" s="6"/>
      <c r="W19" s="6"/>
      <c r="X19" s="6"/>
      <c r="Y19" s="6"/>
      <c r="Z19" s="6"/>
      <c r="AA19" s="6"/>
      <c r="AB19" s="6"/>
      <c r="AC19" s="6"/>
    </row>
    <row r="20" spans="1:30" ht="12.75" thickBot="1">
      <c r="A20" s="6"/>
      <c r="B20" s="10"/>
      <c r="C20" s="6"/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"/>
    </row>
    <row r="21" spans="1:30">
      <c r="A21" s="19"/>
      <c r="B21" s="58" t="s">
        <v>32</v>
      </c>
      <c r="C21" s="59" t="s">
        <v>24</v>
      </c>
      <c r="D21" s="60" t="s">
        <v>25</v>
      </c>
      <c r="E21" s="61" t="s">
        <v>26</v>
      </c>
      <c r="F21" s="60" t="s">
        <v>27</v>
      </c>
      <c r="G21" s="60" t="s">
        <v>28</v>
      </c>
      <c r="H21" s="42" t="s">
        <v>6</v>
      </c>
      <c r="I21" s="42" t="s">
        <v>7</v>
      </c>
      <c r="J21" s="42" t="s">
        <v>8</v>
      </c>
      <c r="K21" s="42" t="s">
        <v>9</v>
      </c>
      <c r="L21" s="42" t="s">
        <v>10</v>
      </c>
      <c r="M21" s="6"/>
      <c r="N21" s="2"/>
    </row>
    <row r="22" spans="1:30">
      <c r="A22" s="55" t="s">
        <v>5</v>
      </c>
      <c r="B22" s="22">
        <v>324372</v>
      </c>
      <c r="C22" s="22">
        <v>326247</v>
      </c>
      <c r="D22" s="22">
        <v>327968</v>
      </c>
      <c r="E22" s="22">
        <v>329237</v>
      </c>
      <c r="F22" s="22">
        <v>330911</v>
      </c>
      <c r="G22" s="22">
        <v>331945</v>
      </c>
      <c r="H22" s="22">
        <v>333392</v>
      </c>
      <c r="I22" s="22">
        <v>333897</v>
      </c>
      <c r="J22" s="22">
        <v>335190</v>
      </c>
      <c r="K22" s="22">
        <v>336838</v>
      </c>
      <c r="L22" s="23">
        <v>338805</v>
      </c>
      <c r="M22" s="6"/>
      <c r="N22" s="2"/>
    </row>
    <row r="23" spans="1:30">
      <c r="A23" s="21"/>
      <c r="B23" s="22"/>
      <c r="C23" s="22"/>
      <c r="D23" s="4"/>
      <c r="E23" s="4"/>
      <c r="F23" s="4"/>
      <c r="G23" s="4"/>
      <c r="H23" s="22"/>
      <c r="I23" s="22"/>
      <c r="J23" s="22"/>
      <c r="K23" s="22"/>
      <c r="L23" s="22"/>
      <c r="M23" s="3"/>
      <c r="N23" s="3"/>
    </row>
    <row r="24" spans="1:30">
      <c r="A24" s="21" t="s">
        <v>11</v>
      </c>
      <c r="B24" s="22">
        <v>102539</v>
      </c>
      <c r="C24" s="22">
        <v>103404</v>
      </c>
      <c r="D24" s="22">
        <v>103841</v>
      </c>
      <c r="E24" s="22">
        <v>104380</v>
      </c>
      <c r="F24" s="22">
        <v>105034</v>
      </c>
      <c r="G24" s="22">
        <v>105724</v>
      </c>
      <c r="H24" s="22">
        <v>106368</v>
      </c>
      <c r="I24" s="4">
        <v>107281</v>
      </c>
      <c r="J24" s="4">
        <v>108077</v>
      </c>
      <c r="K24" s="4">
        <v>108755</v>
      </c>
      <c r="L24" s="4">
        <v>109251</v>
      </c>
      <c r="M24" s="6"/>
      <c r="N24" s="2"/>
    </row>
    <row r="25" spans="1:30">
      <c r="A25" s="21" t="s">
        <v>12</v>
      </c>
      <c r="B25" s="22">
        <v>10821</v>
      </c>
      <c r="C25" s="22">
        <v>10802</v>
      </c>
      <c r="D25" s="22">
        <v>10846</v>
      </c>
      <c r="E25" s="22">
        <v>10861</v>
      </c>
      <c r="F25" s="22">
        <v>11004</v>
      </c>
      <c r="G25" s="22">
        <v>11115</v>
      </c>
      <c r="H25" s="22">
        <v>11237</v>
      </c>
      <c r="I25" s="22">
        <v>11397</v>
      </c>
      <c r="J25" s="22">
        <v>11532</v>
      </c>
      <c r="K25" s="22">
        <v>11712</v>
      </c>
      <c r="L25" s="22">
        <v>11957</v>
      </c>
      <c r="M25" s="6"/>
      <c r="N25" s="2"/>
    </row>
    <row r="26" spans="1:30">
      <c r="A26" s="25" t="s">
        <v>13</v>
      </c>
      <c r="B26" s="26">
        <v>23381</v>
      </c>
      <c r="C26" s="26">
        <v>23648</v>
      </c>
      <c r="D26" s="22">
        <v>24007</v>
      </c>
      <c r="E26" s="22">
        <v>24345</v>
      </c>
      <c r="F26" s="22">
        <v>24740</v>
      </c>
      <c r="G26" s="22">
        <v>25013</v>
      </c>
      <c r="H26" s="22">
        <v>25396</v>
      </c>
      <c r="I26" s="22">
        <v>25695</v>
      </c>
      <c r="J26" s="22">
        <v>26055</v>
      </c>
      <c r="K26" s="22">
        <v>26452</v>
      </c>
      <c r="L26" s="22">
        <v>26879</v>
      </c>
      <c r="M26" s="6"/>
      <c r="N26" s="2"/>
    </row>
    <row r="27" spans="1:30">
      <c r="A27" s="25" t="s">
        <v>14</v>
      </c>
      <c r="B27" s="26">
        <v>20058</v>
      </c>
      <c r="C27" s="26">
        <v>20083</v>
      </c>
      <c r="D27" s="22">
        <v>20159</v>
      </c>
      <c r="E27" s="22">
        <v>20185</v>
      </c>
      <c r="F27" s="22">
        <v>20274</v>
      </c>
      <c r="G27" s="22">
        <v>20216</v>
      </c>
      <c r="H27" s="22">
        <v>20286</v>
      </c>
      <c r="I27" s="22">
        <v>20148</v>
      </c>
      <c r="J27" s="22">
        <v>20131</v>
      </c>
      <c r="K27" s="22">
        <v>20130</v>
      </c>
      <c r="L27" s="22">
        <v>20206</v>
      </c>
      <c r="M27" s="6"/>
      <c r="N27" s="2"/>
    </row>
    <row r="28" spans="1:30">
      <c r="A28" s="25" t="s">
        <v>15</v>
      </c>
      <c r="B28" s="26">
        <v>83507</v>
      </c>
      <c r="C28" s="26">
        <v>83583</v>
      </c>
      <c r="D28" s="22">
        <v>83221</v>
      </c>
      <c r="E28" s="22">
        <v>83747</v>
      </c>
      <c r="F28" s="22">
        <v>83656</v>
      </c>
      <c r="G28" s="22">
        <v>83240</v>
      </c>
      <c r="H28" s="22">
        <v>82577</v>
      </c>
      <c r="I28" s="22">
        <v>82157</v>
      </c>
      <c r="J28" s="22">
        <v>81325</v>
      </c>
      <c r="K28" s="22">
        <v>80464</v>
      </c>
      <c r="L28" s="22">
        <v>79688</v>
      </c>
      <c r="M28" s="6"/>
      <c r="N28" s="2"/>
    </row>
    <row r="29" spans="1:30">
      <c r="A29" s="25" t="s">
        <v>16</v>
      </c>
      <c r="B29" s="26">
        <v>17589</v>
      </c>
      <c r="C29" s="26">
        <v>17820</v>
      </c>
      <c r="D29" s="26">
        <v>17949</v>
      </c>
      <c r="E29" s="26">
        <v>18043</v>
      </c>
      <c r="F29" s="26">
        <v>18146</v>
      </c>
      <c r="G29" s="26">
        <v>18195</v>
      </c>
      <c r="H29" s="26">
        <v>18237</v>
      </c>
      <c r="I29" s="22">
        <v>18109</v>
      </c>
      <c r="J29" s="22">
        <v>18265</v>
      </c>
      <c r="K29" s="22">
        <v>18494</v>
      </c>
      <c r="L29" s="22">
        <v>18660</v>
      </c>
      <c r="M29" s="6"/>
      <c r="N29" s="2"/>
    </row>
    <row r="30" spans="1:30">
      <c r="A30" s="25" t="s">
        <v>17</v>
      </c>
      <c r="B30" s="26">
        <v>12369</v>
      </c>
      <c r="C30" s="26">
        <v>12536</v>
      </c>
      <c r="D30" s="26">
        <v>12789</v>
      </c>
      <c r="E30" s="26">
        <v>12888</v>
      </c>
      <c r="F30" s="26">
        <v>13032</v>
      </c>
      <c r="G30" s="26">
        <v>13219</v>
      </c>
      <c r="H30" s="26">
        <v>13395</v>
      </c>
      <c r="I30" s="22">
        <v>13459</v>
      </c>
      <c r="J30" s="22">
        <v>13613</v>
      </c>
      <c r="K30" s="22">
        <v>13837</v>
      </c>
      <c r="L30" s="22">
        <v>14120</v>
      </c>
      <c r="M30" s="6"/>
      <c r="N30" s="2"/>
    </row>
    <row r="31" spans="1:30">
      <c r="A31" s="25" t="s">
        <v>18</v>
      </c>
      <c r="B31" s="26">
        <v>4376</v>
      </c>
      <c r="C31" s="26">
        <v>4476</v>
      </c>
      <c r="D31" s="26">
        <v>4752</v>
      </c>
      <c r="E31" s="26">
        <v>4383</v>
      </c>
      <c r="F31" s="26">
        <v>4439</v>
      </c>
      <c r="G31" s="26">
        <v>4541</v>
      </c>
      <c r="H31" s="26">
        <v>4706</v>
      </c>
      <c r="I31" s="22">
        <v>4632</v>
      </c>
      <c r="J31" s="22">
        <v>4668</v>
      </c>
      <c r="K31" s="22">
        <v>4857</v>
      </c>
      <c r="L31" s="22">
        <v>5065</v>
      </c>
      <c r="M31" s="6"/>
      <c r="N31" s="2"/>
    </row>
    <row r="32" spans="1:30">
      <c r="A32" s="25" t="s">
        <v>19</v>
      </c>
      <c r="B32" s="26">
        <v>11312</v>
      </c>
      <c r="C32" s="26">
        <v>11433</v>
      </c>
      <c r="D32" s="26">
        <v>11668</v>
      </c>
      <c r="E32" s="26">
        <v>11653</v>
      </c>
      <c r="F32" s="26">
        <v>11757</v>
      </c>
      <c r="G32" s="26">
        <v>11926</v>
      </c>
      <c r="H32" s="26">
        <v>12107</v>
      </c>
      <c r="I32" s="22">
        <v>12170</v>
      </c>
      <c r="J32" s="22">
        <v>12372</v>
      </c>
      <c r="K32" s="22">
        <v>12588</v>
      </c>
      <c r="L32" s="22">
        <v>12863</v>
      </c>
      <c r="M32" s="6"/>
      <c r="N32" s="2"/>
    </row>
    <row r="33" spans="1:25">
      <c r="A33" s="25" t="s">
        <v>20</v>
      </c>
      <c r="B33" s="26">
        <v>10004</v>
      </c>
      <c r="C33" s="26">
        <v>10161</v>
      </c>
      <c r="D33" s="26">
        <v>10277</v>
      </c>
      <c r="E33" s="26">
        <v>10413</v>
      </c>
      <c r="F33" s="26">
        <v>10557</v>
      </c>
      <c r="G33" s="26">
        <v>10633</v>
      </c>
      <c r="H33" s="26">
        <v>10849</v>
      </c>
      <c r="I33" s="26">
        <v>10966</v>
      </c>
      <c r="J33" s="22">
        <v>11189</v>
      </c>
      <c r="K33" s="22">
        <v>11387</v>
      </c>
      <c r="L33" s="22">
        <v>11667</v>
      </c>
      <c r="M33" s="6"/>
      <c r="N33" s="6"/>
    </row>
    <row r="34" spans="1:25">
      <c r="A34" s="25" t="s">
        <v>21</v>
      </c>
      <c r="B34" s="26">
        <v>16143</v>
      </c>
      <c r="C34" s="26">
        <v>15953</v>
      </c>
      <c r="D34" s="26">
        <v>15939</v>
      </c>
      <c r="E34" s="26">
        <v>15889</v>
      </c>
      <c r="F34" s="26">
        <v>15796</v>
      </c>
      <c r="G34" s="26">
        <v>15666</v>
      </c>
      <c r="H34" s="26">
        <v>15494</v>
      </c>
      <c r="I34" s="26">
        <v>15267</v>
      </c>
      <c r="J34" s="22">
        <v>15167</v>
      </c>
      <c r="K34" s="22">
        <v>15173</v>
      </c>
      <c r="L34" s="22">
        <v>15244</v>
      </c>
      <c r="M34" s="6"/>
      <c r="N34" s="6"/>
    </row>
    <row r="35" spans="1:25">
      <c r="A35" s="25" t="s">
        <v>22</v>
      </c>
      <c r="B35" s="26">
        <v>6237</v>
      </c>
      <c r="C35" s="26">
        <v>6313</v>
      </c>
      <c r="D35" s="26">
        <v>6418</v>
      </c>
      <c r="E35" s="26">
        <v>6384</v>
      </c>
      <c r="F35" s="26">
        <v>6440</v>
      </c>
      <c r="G35" s="26">
        <v>6420</v>
      </c>
      <c r="H35" s="26">
        <v>6530</v>
      </c>
      <c r="I35" s="26">
        <v>6495</v>
      </c>
      <c r="J35" s="22">
        <v>6612</v>
      </c>
      <c r="K35" s="22">
        <v>6756</v>
      </c>
      <c r="L35" s="22">
        <v>6856</v>
      </c>
      <c r="M35" s="6"/>
      <c r="N35" s="6"/>
    </row>
    <row r="36" spans="1:25" ht="12.75" thickBot="1">
      <c r="A36" s="27" t="s">
        <v>23</v>
      </c>
      <c r="B36" s="28">
        <v>6036</v>
      </c>
      <c r="C36" s="28">
        <v>6035</v>
      </c>
      <c r="D36" s="28">
        <v>6102</v>
      </c>
      <c r="E36" s="28">
        <v>6066</v>
      </c>
      <c r="F36" s="28">
        <v>6036</v>
      </c>
      <c r="G36" s="28">
        <v>6037</v>
      </c>
      <c r="H36" s="28">
        <v>6210</v>
      </c>
      <c r="I36" s="28">
        <v>6121</v>
      </c>
      <c r="J36" s="29">
        <v>6184</v>
      </c>
      <c r="K36" s="13">
        <v>6233</v>
      </c>
      <c r="L36" s="13">
        <v>6349</v>
      </c>
      <c r="M36" s="3"/>
      <c r="N36" s="3"/>
    </row>
    <row r="37" spans="1:25" ht="12.75" thickBot="1">
      <c r="A37" s="7"/>
      <c r="B37" s="7"/>
      <c r="C37" s="7"/>
      <c r="D37" s="7"/>
      <c r="E37" s="7"/>
      <c r="F37" s="7"/>
      <c r="G37" s="7"/>
      <c r="H37" s="7"/>
      <c r="I37" s="6"/>
      <c r="J37" s="6"/>
      <c r="K37" s="3"/>
      <c r="L37" s="3"/>
      <c r="M37" s="3"/>
      <c r="N37" s="3"/>
      <c r="O37" s="3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>
      <c r="A38" s="20"/>
      <c r="B38" s="42">
        <v>109</v>
      </c>
      <c r="C38" s="42">
        <v>108</v>
      </c>
      <c r="D38" s="42">
        <v>107</v>
      </c>
      <c r="E38" s="42">
        <v>106</v>
      </c>
      <c r="F38" s="42">
        <v>105</v>
      </c>
      <c r="G38" s="42">
        <v>104</v>
      </c>
      <c r="H38" s="42">
        <v>103</v>
      </c>
      <c r="I38" s="42">
        <v>102</v>
      </c>
      <c r="J38" s="42">
        <v>101</v>
      </c>
      <c r="K38" s="42">
        <v>100</v>
      </c>
      <c r="L38" s="62">
        <v>99</v>
      </c>
    </row>
    <row r="39" spans="1:25">
      <c r="A39" s="56" t="s">
        <v>45</v>
      </c>
      <c r="B39" s="57">
        <v>325310</v>
      </c>
      <c r="C39" s="22">
        <v>327107.5</v>
      </c>
      <c r="D39" s="22">
        <v>328602.5</v>
      </c>
      <c r="E39" s="22">
        <v>330074</v>
      </c>
      <c r="F39" s="22">
        <v>331428</v>
      </c>
      <c r="G39" s="31">
        <v>332668.5</v>
      </c>
      <c r="H39" s="22">
        <v>333644.5</v>
      </c>
      <c r="I39" s="22">
        <v>334543.5</v>
      </c>
      <c r="J39" s="22">
        <v>336014</v>
      </c>
      <c r="K39" s="22">
        <v>337821.5</v>
      </c>
      <c r="L39" s="23">
        <v>339884.5</v>
      </c>
    </row>
    <row r="40" spans="1: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24"/>
    </row>
    <row r="41" spans="1:25">
      <c r="A41" s="21" t="s">
        <v>11</v>
      </c>
      <c r="B41" s="22">
        <f t="shared" ref="B41:E53" si="6">SUM(B24,C24)/2</f>
        <v>102971.5</v>
      </c>
      <c r="C41" s="22">
        <f t="shared" si="6"/>
        <v>103622.5</v>
      </c>
      <c r="D41" s="22">
        <f t="shared" si="6"/>
        <v>104110.5</v>
      </c>
      <c r="E41" s="22">
        <f t="shared" si="6"/>
        <v>104707</v>
      </c>
      <c r="F41" s="22">
        <v>105379</v>
      </c>
      <c r="G41" s="22">
        <v>106046</v>
      </c>
      <c r="H41" s="22">
        <v>106824.5</v>
      </c>
      <c r="I41" s="22">
        <v>107679</v>
      </c>
      <c r="J41" s="22">
        <v>108416</v>
      </c>
      <c r="K41" s="22">
        <v>109003</v>
      </c>
      <c r="L41" s="23"/>
    </row>
    <row r="42" spans="1:25">
      <c r="A42" s="21" t="s">
        <v>12</v>
      </c>
      <c r="B42" s="22">
        <f t="shared" si="6"/>
        <v>10811.5</v>
      </c>
      <c r="C42" s="22">
        <f t="shared" si="6"/>
        <v>10824</v>
      </c>
      <c r="D42" s="22">
        <f t="shared" si="6"/>
        <v>10853.5</v>
      </c>
      <c r="E42" s="22">
        <f t="shared" si="6"/>
        <v>10932.5</v>
      </c>
      <c r="F42" s="22">
        <v>11059.5</v>
      </c>
      <c r="G42" s="22">
        <v>11176</v>
      </c>
      <c r="H42" s="22">
        <v>11317</v>
      </c>
      <c r="I42" s="22">
        <v>11464.5</v>
      </c>
      <c r="J42" s="22">
        <v>11622</v>
      </c>
      <c r="K42" s="22">
        <v>11834.5</v>
      </c>
      <c r="L42" s="23"/>
    </row>
    <row r="43" spans="1:25">
      <c r="A43" s="25" t="s">
        <v>13</v>
      </c>
      <c r="B43" s="22">
        <f t="shared" si="6"/>
        <v>23514.5</v>
      </c>
      <c r="C43" s="22">
        <f t="shared" si="6"/>
        <v>23827.5</v>
      </c>
      <c r="D43" s="22">
        <f t="shared" si="6"/>
        <v>24176</v>
      </c>
      <c r="E43" s="22">
        <f t="shared" si="6"/>
        <v>24542.5</v>
      </c>
      <c r="F43" s="22">
        <v>24876.5</v>
      </c>
      <c r="G43" s="22">
        <v>25204.5</v>
      </c>
      <c r="H43" s="22">
        <v>25545.5</v>
      </c>
      <c r="I43" s="22">
        <v>25875</v>
      </c>
      <c r="J43" s="22">
        <v>26253.5</v>
      </c>
      <c r="K43" s="22">
        <v>26665.5</v>
      </c>
      <c r="L43" s="23"/>
    </row>
    <row r="44" spans="1:25">
      <c r="A44" s="25" t="s">
        <v>14</v>
      </c>
      <c r="B44" s="22">
        <f t="shared" si="6"/>
        <v>20070.5</v>
      </c>
      <c r="C44" s="22">
        <f t="shared" si="6"/>
        <v>20121</v>
      </c>
      <c r="D44" s="22">
        <f t="shared" si="6"/>
        <v>20172</v>
      </c>
      <c r="E44" s="22">
        <f t="shared" si="6"/>
        <v>20229.5</v>
      </c>
      <c r="F44" s="22">
        <v>20245</v>
      </c>
      <c r="G44" s="22">
        <v>20251</v>
      </c>
      <c r="H44" s="22">
        <v>20217</v>
      </c>
      <c r="I44" s="22">
        <v>20139.5</v>
      </c>
      <c r="J44" s="22">
        <v>20130.5</v>
      </c>
      <c r="K44" s="22">
        <v>20168</v>
      </c>
      <c r="L44" s="23"/>
    </row>
    <row r="45" spans="1:25">
      <c r="A45" s="25" t="s">
        <v>15</v>
      </c>
      <c r="B45" s="22">
        <f t="shared" si="6"/>
        <v>83545</v>
      </c>
      <c r="C45" s="22">
        <f t="shared" si="6"/>
        <v>83402</v>
      </c>
      <c r="D45" s="22">
        <f t="shared" si="6"/>
        <v>83484</v>
      </c>
      <c r="E45" s="22">
        <f t="shared" si="6"/>
        <v>83701.5</v>
      </c>
      <c r="F45" s="22">
        <v>83448</v>
      </c>
      <c r="G45" s="22">
        <v>82908.5</v>
      </c>
      <c r="H45" s="22">
        <v>82367</v>
      </c>
      <c r="I45" s="22">
        <v>81741</v>
      </c>
      <c r="J45" s="22">
        <v>80894.5</v>
      </c>
      <c r="K45" s="22">
        <v>80076</v>
      </c>
      <c r="L45" s="23"/>
    </row>
    <row r="46" spans="1:25">
      <c r="A46" s="25" t="s">
        <v>16</v>
      </c>
      <c r="B46" s="22">
        <f t="shared" si="6"/>
        <v>17704.5</v>
      </c>
      <c r="C46" s="22">
        <f t="shared" si="6"/>
        <v>17884.5</v>
      </c>
      <c r="D46" s="22">
        <f t="shared" si="6"/>
        <v>17996</v>
      </c>
      <c r="E46" s="22">
        <f t="shared" si="6"/>
        <v>18094.5</v>
      </c>
      <c r="F46" s="22">
        <v>18170.5</v>
      </c>
      <c r="G46" s="22">
        <v>18216</v>
      </c>
      <c r="H46" s="22">
        <v>18173</v>
      </c>
      <c r="I46" s="22">
        <v>18187</v>
      </c>
      <c r="J46" s="22">
        <v>18379.5</v>
      </c>
      <c r="K46" s="22">
        <v>18577</v>
      </c>
      <c r="L46" s="23"/>
    </row>
    <row r="47" spans="1:25">
      <c r="A47" s="25" t="s">
        <v>17</v>
      </c>
      <c r="B47" s="22">
        <f t="shared" si="6"/>
        <v>12452.5</v>
      </c>
      <c r="C47" s="22">
        <f t="shared" si="6"/>
        <v>12662.5</v>
      </c>
      <c r="D47" s="22">
        <f t="shared" si="6"/>
        <v>12838.5</v>
      </c>
      <c r="E47" s="22">
        <f t="shared" si="6"/>
        <v>12960</v>
      </c>
      <c r="F47" s="22">
        <v>13125.5</v>
      </c>
      <c r="G47" s="22">
        <v>13307</v>
      </c>
      <c r="H47" s="22">
        <v>13427</v>
      </c>
      <c r="I47" s="22">
        <v>13536</v>
      </c>
      <c r="J47" s="22">
        <v>13725</v>
      </c>
      <c r="K47" s="22">
        <v>13978.5</v>
      </c>
      <c r="L47" s="23"/>
    </row>
    <row r="48" spans="1:25">
      <c r="A48" s="25" t="s">
        <v>18</v>
      </c>
      <c r="B48" s="22">
        <f t="shared" si="6"/>
        <v>4426</v>
      </c>
      <c r="C48" s="22">
        <f t="shared" si="6"/>
        <v>4614</v>
      </c>
      <c r="D48" s="22">
        <f t="shared" si="6"/>
        <v>4567.5</v>
      </c>
      <c r="E48" s="22">
        <f t="shared" si="6"/>
        <v>4411</v>
      </c>
      <c r="F48" s="22">
        <v>4490</v>
      </c>
      <c r="G48" s="22">
        <v>4623.5</v>
      </c>
      <c r="H48" s="22">
        <v>4669</v>
      </c>
      <c r="I48" s="22">
        <v>4650</v>
      </c>
      <c r="J48" s="22">
        <v>4762.5</v>
      </c>
      <c r="K48" s="22">
        <v>4961</v>
      </c>
      <c r="L48" s="23"/>
    </row>
    <row r="49" spans="1:12">
      <c r="A49" s="25" t="s">
        <v>19</v>
      </c>
      <c r="B49" s="22">
        <f t="shared" si="6"/>
        <v>11372.5</v>
      </c>
      <c r="C49" s="22">
        <f t="shared" si="6"/>
        <v>11550.5</v>
      </c>
      <c r="D49" s="22">
        <f t="shared" si="6"/>
        <v>11660.5</v>
      </c>
      <c r="E49" s="22">
        <f t="shared" si="6"/>
        <v>11705</v>
      </c>
      <c r="F49" s="22">
        <v>11841.5</v>
      </c>
      <c r="G49" s="22">
        <v>12016.5</v>
      </c>
      <c r="H49" s="22">
        <v>12138.5</v>
      </c>
      <c r="I49" s="22">
        <v>12271</v>
      </c>
      <c r="J49" s="22">
        <v>12480</v>
      </c>
      <c r="K49" s="22">
        <v>12725.5</v>
      </c>
      <c r="L49" s="23"/>
    </row>
    <row r="50" spans="1:12">
      <c r="A50" s="25" t="s">
        <v>20</v>
      </c>
      <c r="B50" s="22">
        <f t="shared" si="6"/>
        <v>10082.5</v>
      </c>
      <c r="C50" s="22">
        <f t="shared" si="6"/>
        <v>10219</v>
      </c>
      <c r="D50" s="22">
        <f t="shared" si="6"/>
        <v>10345</v>
      </c>
      <c r="E50" s="22">
        <f t="shared" si="6"/>
        <v>10485</v>
      </c>
      <c r="F50" s="22">
        <v>10595</v>
      </c>
      <c r="G50" s="22">
        <v>10741</v>
      </c>
      <c r="H50" s="22">
        <v>10907.5</v>
      </c>
      <c r="I50" s="22">
        <v>11077.5</v>
      </c>
      <c r="J50" s="22">
        <v>11288</v>
      </c>
      <c r="K50" s="22">
        <v>11527</v>
      </c>
      <c r="L50" s="23"/>
    </row>
    <row r="51" spans="1:12">
      <c r="A51" s="25" t="s">
        <v>21</v>
      </c>
      <c r="B51" s="22">
        <f t="shared" si="6"/>
        <v>16048</v>
      </c>
      <c r="C51" s="22">
        <f t="shared" si="6"/>
        <v>15946</v>
      </c>
      <c r="D51" s="22">
        <f t="shared" si="6"/>
        <v>15914</v>
      </c>
      <c r="E51" s="22">
        <f t="shared" si="6"/>
        <v>15842.5</v>
      </c>
      <c r="F51" s="22">
        <v>15731</v>
      </c>
      <c r="G51" s="22">
        <v>15580</v>
      </c>
      <c r="H51" s="22">
        <v>15380.5</v>
      </c>
      <c r="I51" s="22">
        <v>15217</v>
      </c>
      <c r="J51" s="22">
        <v>15170</v>
      </c>
      <c r="K51" s="22">
        <v>15208.5</v>
      </c>
      <c r="L51" s="23"/>
    </row>
    <row r="52" spans="1:12">
      <c r="A52" s="25" t="s">
        <v>22</v>
      </c>
      <c r="B52" s="22">
        <f t="shared" si="6"/>
        <v>6275</v>
      </c>
      <c r="C52" s="22">
        <f t="shared" si="6"/>
        <v>6365.5</v>
      </c>
      <c r="D52" s="22">
        <f t="shared" si="6"/>
        <v>6401</v>
      </c>
      <c r="E52" s="22">
        <f t="shared" si="6"/>
        <v>6412</v>
      </c>
      <c r="F52" s="22">
        <v>6430</v>
      </c>
      <c r="G52" s="22">
        <v>6475</v>
      </c>
      <c r="H52" s="22">
        <v>6512.5</v>
      </c>
      <c r="I52" s="22">
        <v>6553.5</v>
      </c>
      <c r="J52" s="22">
        <v>6684</v>
      </c>
      <c r="K52" s="22">
        <v>6806</v>
      </c>
      <c r="L52" s="23"/>
    </row>
    <row r="53" spans="1:12" ht="12.75" thickBot="1">
      <c r="A53" s="27" t="s">
        <v>23</v>
      </c>
      <c r="B53" s="13">
        <f t="shared" si="6"/>
        <v>6035.5</v>
      </c>
      <c r="C53" s="13">
        <f t="shared" si="6"/>
        <v>6068.5</v>
      </c>
      <c r="D53" s="13">
        <f t="shared" si="6"/>
        <v>6084</v>
      </c>
      <c r="E53" s="13">
        <f t="shared" si="6"/>
        <v>6051</v>
      </c>
      <c r="F53" s="29">
        <v>6036.5</v>
      </c>
      <c r="G53" s="29">
        <v>6123.5</v>
      </c>
      <c r="H53" s="29">
        <v>6165.5</v>
      </c>
      <c r="I53" s="29">
        <v>6152.5</v>
      </c>
      <c r="J53" s="29">
        <v>6208.5</v>
      </c>
      <c r="K53" s="29">
        <v>6291</v>
      </c>
      <c r="L53" s="30"/>
    </row>
  </sheetData>
  <phoneticPr fontId="4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N210"/>
  <sheetViews>
    <sheetView topLeftCell="A4" workbookViewId="0">
      <selection activeCell="E10" sqref="E10"/>
    </sheetView>
  </sheetViews>
  <sheetFormatPr defaultColWidth="11" defaultRowHeight="19.5" customHeight="1"/>
  <cols>
    <col min="1" max="1" width="10.6640625" style="2" customWidth="1"/>
    <col min="2" max="2" width="9" style="126" customWidth="1"/>
    <col min="3" max="5" width="9" style="2" customWidth="1"/>
    <col min="6" max="6" width="10" style="2" customWidth="1"/>
    <col min="7" max="15" width="9" style="2" customWidth="1"/>
    <col min="16" max="16" width="8.6640625" style="126" customWidth="1"/>
    <col min="17" max="17" width="8.6640625" style="2" customWidth="1"/>
    <col min="18" max="19" width="8.5" style="2" customWidth="1"/>
    <col min="20" max="20" width="10" style="2" customWidth="1"/>
    <col min="21" max="21" width="9" style="2" customWidth="1"/>
    <col min="22" max="26" width="8.5" style="2" customWidth="1"/>
    <col min="27" max="27" width="8.6640625" style="2" customWidth="1"/>
    <col min="28" max="31" width="8.5" style="2" customWidth="1"/>
    <col min="32" max="32" width="7.6640625" style="2" customWidth="1"/>
    <col min="33" max="39" width="7.6640625" style="6" customWidth="1"/>
    <col min="40" max="40" width="11" style="6" customWidth="1"/>
    <col min="41" max="41" width="11" style="6" hidden="1" customWidth="1"/>
    <col min="42" max="66" width="11" style="6" customWidth="1"/>
    <col min="67" max="16384" width="11" style="2"/>
  </cols>
  <sheetData>
    <row r="1" spans="1:41" ht="19.5" customHeight="1" thickBot="1">
      <c r="A1" s="64" t="e">
        <f ca="1">B13MID(CELL("filename",A1),FIND("]",AO1,1)+1,20)</f>
        <v>#NAME?</v>
      </c>
      <c r="B1" s="65" t="s">
        <v>47</v>
      </c>
      <c r="C1" s="65"/>
      <c r="D1" s="65"/>
      <c r="E1" s="65"/>
      <c r="F1" s="65"/>
      <c r="G1" s="65"/>
      <c r="H1" s="65"/>
      <c r="I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3"/>
      <c r="AG1" s="13"/>
      <c r="AH1" s="13"/>
      <c r="AI1" s="13"/>
      <c r="AJ1" s="13"/>
      <c r="AK1" s="13"/>
      <c r="AL1" s="13"/>
      <c r="AM1" s="13"/>
      <c r="AO1" s="65" t="str">
        <f ca="1">CELL("filename",B1)</f>
        <v>C:\Users\User\OneDrive - 富邦人壽\桌面\20211015_109花蓮縣統計年報\109花蓮縣統計年報\109花蓮縣統計年報\參、統計表\2\[2-2-109年.xlsx]統計要覽表2-1(不印)</v>
      </c>
    </row>
    <row r="2" spans="1:41" ht="15.75" customHeight="1">
      <c r="A2" s="66" t="s">
        <v>48</v>
      </c>
      <c r="B2" s="155" t="s">
        <v>49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50</v>
      </c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60"/>
      <c r="AD2" s="67" t="s">
        <v>51</v>
      </c>
      <c r="AE2" s="68"/>
      <c r="AF2" s="161" t="s">
        <v>52</v>
      </c>
      <c r="AG2" s="162"/>
      <c r="AH2" s="163"/>
      <c r="AI2" s="161" t="s">
        <v>53</v>
      </c>
      <c r="AJ2" s="162"/>
      <c r="AK2" s="163"/>
      <c r="AL2" s="167" t="s">
        <v>54</v>
      </c>
      <c r="AM2" s="141" t="s">
        <v>55</v>
      </c>
    </row>
    <row r="3" spans="1:41" ht="23.25" customHeight="1">
      <c r="A3" s="69" t="s">
        <v>56</v>
      </c>
      <c r="B3" s="143" t="s">
        <v>57</v>
      </c>
      <c r="C3" s="146" t="s">
        <v>58</v>
      </c>
      <c r="D3" s="70" t="s">
        <v>59</v>
      </c>
      <c r="E3" s="70"/>
      <c r="F3" s="70"/>
      <c r="G3" s="70"/>
      <c r="H3" s="70"/>
      <c r="I3" s="70"/>
      <c r="J3" s="71"/>
      <c r="K3" s="71"/>
      <c r="L3" s="149" t="s">
        <v>60</v>
      </c>
      <c r="M3" s="152" t="s">
        <v>61</v>
      </c>
      <c r="N3" s="180" t="s">
        <v>62</v>
      </c>
      <c r="O3" s="183" t="s">
        <v>63</v>
      </c>
      <c r="P3" s="186" t="s">
        <v>57</v>
      </c>
      <c r="Q3" s="169" t="s">
        <v>64</v>
      </c>
      <c r="R3" s="172" t="s">
        <v>65</v>
      </c>
      <c r="S3" s="173"/>
      <c r="T3" s="173"/>
      <c r="U3" s="173"/>
      <c r="V3" s="173"/>
      <c r="W3" s="173"/>
      <c r="X3" s="173"/>
      <c r="Y3" s="174"/>
      <c r="Z3" s="149" t="s">
        <v>66</v>
      </c>
      <c r="AA3" s="149" t="s">
        <v>61</v>
      </c>
      <c r="AB3" s="193" t="s">
        <v>67</v>
      </c>
      <c r="AC3" s="196" t="s">
        <v>63</v>
      </c>
      <c r="AD3" s="72" t="s">
        <v>68</v>
      </c>
      <c r="AE3" s="71"/>
      <c r="AF3" s="164"/>
      <c r="AG3" s="165"/>
      <c r="AH3" s="166"/>
      <c r="AI3" s="164"/>
      <c r="AJ3" s="165"/>
      <c r="AK3" s="166"/>
      <c r="AL3" s="168"/>
      <c r="AM3" s="142"/>
    </row>
    <row r="4" spans="1:41" ht="23.25" customHeight="1">
      <c r="A4" s="73" t="s">
        <v>69</v>
      </c>
      <c r="B4" s="144"/>
      <c r="C4" s="147"/>
      <c r="D4" s="175" t="s">
        <v>70</v>
      </c>
      <c r="E4" s="175" t="s">
        <v>71</v>
      </c>
      <c r="F4" s="176" t="s">
        <v>72</v>
      </c>
      <c r="G4" s="175" t="s">
        <v>73</v>
      </c>
      <c r="H4" s="175" t="s">
        <v>74</v>
      </c>
      <c r="I4" s="175" t="s">
        <v>75</v>
      </c>
      <c r="J4" s="179" t="s">
        <v>76</v>
      </c>
      <c r="K4" s="74" t="s">
        <v>77</v>
      </c>
      <c r="L4" s="150"/>
      <c r="M4" s="153"/>
      <c r="N4" s="181"/>
      <c r="O4" s="184"/>
      <c r="P4" s="187"/>
      <c r="Q4" s="170"/>
      <c r="R4" s="175" t="s">
        <v>70</v>
      </c>
      <c r="S4" s="175" t="s">
        <v>71</v>
      </c>
      <c r="T4" s="176" t="s">
        <v>72</v>
      </c>
      <c r="U4" s="175" t="s">
        <v>73</v>
      </c>
      <c r="V4" s="175" t="s">
        <v>74</v>
      </c>
      <c r="W4" s="175" t="s">
        <v>75</v>
      </c>
      <c r="X4" s="179" t="s">
        <v>76</v>
      </c>
      <c r="Y4" s="175" t="s">
        <v>78</v>
      </c>
      <c r="Z4" s="150"/>
      <c r="AA4" s="150"/>
      <c r="AB4" s="194"/>
      <c r="AC4" s="197" t="s">
        <v>63</v>
      </c>
      <c r="AD4" s="74" t="s">
        <v>79</v>
      </c>
      <c r="AE4" s="75" t="s">
        <v>80</v>
      </c>
      <c r="AF4" s="191" t="s">
        <v>57</v>
      </c>
      <c r="AG4" s="189" t="s">
        <v>81</v>
      </c>
      <c r="AH4" s="189" t="s">
        <v>82</v>
      </c>
      <c r="AI4" s="189" t="s">
        <v>57</v>
      </c>
      <c r="AJ4" s="189" t="s">
        <v>81</v>
      </c>
      <c r="AK4" s="189" t="s">
        <v>82</v>
      </c>
      <c r="AL4" s="76" t="s">
        <v>83</v>
      </c>
      <c r="AM4" s="77" t="s">
        <v>83</v>
      </c>
    </row>
    <row r="5" spans="1:41" ht="28.15" customHeight="1">
      <c r="A5" s="78"/>
      <c r="B5" s="145"/>
      <c r="C5" s="148"/>
      <c r="D5" s="140"/>
      <c r="E5" s="140"/>
      <c r="F5" s="177"/>
      <c r="G5" s="140"/>
      <c r="H5" s="140"/>
      <c r="I5" s="178" t="s">
        <v>84</v>
      </c>
      <c r="J5" s="139"/>
      <c r="K5" s="79" t="s">
        <v>85</v>
      </c>
      <c r="L5" s="151"/>
      <c r="M5" s="154" t="s">
        <v>48</v>
      </c>
      <c r="N5" s="182"/>
      <c r="O5" s="185"/>
      <c r="P5" s="188"/>
      <c r="Q5" s="171"/>
      <c r="R5" s="140"/>
      <c r="S5" s="140"/>
      <c r="T5" s="177"/>
      <c r="U5" s="140"/>
      <c r="V5" s="140"/>
      <c r="W5" s="178" t="s">
        <v>84</v>
      </c>
      <c r="X5" s="139"/>
      <c r="Y5" s="140"/>
      <c r="Z5" s="151"/>
      <c r="AA5" s="151" t="s">
        <v>48</v>
      </c>
      <c r="AB5" s="195"/>
      <c r="AC5" s="198"/>
      <c r="AD5" s="80"/>
      <c r="AE5" s="81"/>
      <c r="AF5" s="192"/>
      <c r="AG5" s="190"/>
      <c r="AH5" s="190"/>
      <c r="AI5" s="190"/>
      <c r="AJ5" s="190"/>
      <c r="AK5" s="190"/>
      <c r="AL5" s="82" t="s">
        <v>86</v>
      </c>
      <c r="AM5" s="83" t="s">
        <v>86</v>
      </c>
    </row>
    <row r="6" spans="1:41" ht="17.25" customHeight="1">
      <c r="A6" s="84" t="s">
        <v>87</v>
      </c>
      <c r="B6" s="85">
        <f>IF(SUM(C6:O6)=SUM(B7:B8),SUM(C6:O6),"error")</f>
        <v>14281</v>
      </c>
      <c r="C6" s="86">
        <f>C7+C8</f>
        <v>160</v>
      </c>
      <c r="D6" s="86">
        <f t="shared" ref="D6:O6" si="0">D7+D8</f>
        <v>1348</v>
      </c>
      <c r="E6" s="86">
        <f t="shared" si="0"/>
        <v>739</v>
      </c>
      <c r="F6" s="86">
        <f t="shared" si="0"/>
        <v>959</v>
      </c>
      <c r="G6" s="86">
        <f t="shared" si="0"/>
        <v>461</v>
      </c>
      <c r="H6" s="86">
        <f t="shared" si="0"/>
        <v>179</v>
      </c>
      <c r="I6" s="86">
        <f t="shared" si="0"/>
        <v>417</v>
      </c>
      <c r="J6" s="86">
        <f t="shared" si="0"/>
        <v>45</v>
      </c>
      <c r="K6" s="86">
        <f t="shared" si="0"/>
        <v>1</v>
      </c>
      <c r="L6" s="86">
        <f t="shared" si="0"/>
        <v>1726</v>
      </c>
      <c r="M6" s="86">
        <f t="shared" si="0"/>
        <v>8113</v>
      </c>
      <c r="N6" s="86">
        <f t="shared" si="0"/>
        <v>103</v>
      </c>
      <c r="O6" s="87">
        <f t="shared" si="0"/>
        <v>30</v>
      </c>
      <c r="P6" s="88">
        <f>IF(SUM(Q6:AC6)=SUM(P9,P12,P15,P18,P21,P24,P27,P30,P33,P36,P39,P42,P45),SUM(Q6:AC6),"error")</f>
        <v>15160</v>
      </c>
      <c r="Q6" s="88">
        <f>Q7+Q8</f>
        <v>474</v>
      </c>
      <c r="R6" s="88">
        <f t="shared" ref="R6:AE6" si="1">R7+R8</f>
        <v>1483</v>
      </c>
      <c r="S6" s="88">
        <f t="shared" si="1"/>
        <v>724</v>
      </c>
      <c r="T6" s="88">
        <f t="shared" si="1"/>
        <v>1226</v>
      </c>
      <c r="U6" s="88">
        <f t="shared" si="1"/>
        <v>524</v>
      </c>
      <c r="V6" s="88">
        <f t="shared" si="1"/>
        <v>233</v>
      </c>
      <c r="W6" s="88">
        <f t="shared" si="1"/>
        <v>480</v>
      </c>
      <c r="X6" s="88">
        <f t="shared" si="1"/>
        <v>64</v>
      </c>
      <c r="Y6" s="88">
        <f t="shared" si="1"/>
        <v>1</v>
      </c>
      <c r="Z6" s="88">
        <f t="shared" si="1"/>
        <v>1801</v>
      </c>
      <c r="AA6" s="88">
        <f t="shared" si="1"/>
        <v>8113</v>
      </c>
      <c r="AB6" s="88">
        <f t="shared" si="1"/>
        <v>3</v>
      </c>
      <c r="AC6" s="89">
        <f t="shared" si="1"/>
        <v>34</v>
      </c>
      <c r="AD6" s="88">
        <f t="shared" si="1"/>
        <v>9887</v>
      </c>
      <c r="AE6" s="89">
        <f t="shared" si="1"/>
        <v>9887</v>
      </c>
      <c r="AF6" s="90">
        <f>AG6+AH6</f>
        <v>2175</v>
      </c>
      <c r="AG6" s="90">
        <f>SUM(AG9,AG12,AG15,AG18,AG21,AG24,AG27,AG30,AG33,AG36,AG39,AG42,AG45)</f>
        <v>1159</v>
      </c>
      <c r="AH6" s="91">
        <f>SUM(AH9,AH12,AH15,AH18,AH21,AH24,AH27,AH30,AH33,AH36,AH39,AH42,AH45)</f>
        <v>1016</v>
      </c>
      <c r="AI6" s="90">
        <f>AJ6+AK6</f>
        <v>3172</v>
      </c>
      <c r="AJ6" s="90">
        <f>SUM(AJ9,AJ12,AJ15,AJ18,AJ21,AJ24,AJ27,AJ30,AJ33,AJ36,AJ39,AJ42,AJ45)</f>
        <v>1907</v>
      </c>
      <c r="AK6" s="91">
        <f>SUM(AK9,AK12,AK15,AK18,AK21,AK24,AK27,AK30,AK33,AK36,AK39,AK42,AK45)</f>
        <v>1265</v>
      </c>
      <c r="AL6" s="90">
        <f>SUM(AL9,AL12,AL15,AL18,AL21,AL24,AL27,AL30,AL33,AL36,AL39,AL42,AL45)</f>
        <v>1684</v>
      </c>
      <c r="AM6" s="92">
        <f>SUM(AM9,AM12,AM15,AM18,AM21,AM24,AM27,AM30,AM33,AM36,AM39,AM42,AM45)</f>
        <v>954</v>
      </c>
    </row>
    <row r="7" spans="1:41" ht="17.25" customHeight="1">
      <c r="A7" s="84" t="s">
        <v>81</v>
      </c>
      <c r="B7" s="85">
        <f>IF(SUM(C7:O7)=SUM(B10,B13,B16,B19,B22,B25,B28,B31,B34,B37,B40,B43,B46),SUM(C7:O7),"error")</f>
        <v>6651</v>
      </c>
      <c r="C7" s="86">
        <f>SUM(C10,C13,C16,C19,C22,C25,C28,C31,C34,C37,C40,C43,C46)</f>
        <v>80</v>
      </c>
      <c r="D7" s="86">
        <f t="shared" ref="D7:O8" si="2">SUM(D10,D13,D16,D19,D22,D25,D28,D31,D34,D37,D40,D43,D46)</f>
        <v>631</v>
      </c>
      <c r="E7" s="86">
        <f t="shared" si="2"/>
        <v>360</v>
      </c>
      <c r="F7" s="86">
        <f t="shared" si="2"/>
        <v>468</v>
      </c>
      <c r="G7" s="86">
        <f t="shared" si="2"/>
        <v>220</v>
      </c>
      <c r="H7" s="86">
        <f t="shared" si="2"/>
        <v>80</v>
      </c>
      <c r="I7" s="86">
        <f t="shared" si="2"/>
        <v>194</v>
      </c>
      <c r="J7" s="86">
        <f t="shared" si="2"/>
        <v>26</v>
      </c>
      <c r="K7" s="86">
        <f t="shared" si="2"/>
        <v>0</v>
      </c>
      <c r="L7" s="86">
        <f t="shared" si="2"/>
        <v>831</v>
      </c>
      <c r="M7" s="86">
        <f t="shared" si="2"/>
        <v>3721</v>
      </c>
      <c r="N7" s="86">
        <f t="shared" si="2"/>
        <v>26</v>
      </c>
      <c r="O7" s="87">
        <f t="shared" si="2"/>
        <v>14</v>
      </c>
      <c r="P7" s="88">
        <f>IF(SUM(Q7:AC7)=SUM(P10,P13,P16,P19,P22,P25,P28,P31,P34,P37,P40,P43,P46),SUM(Q7:AC7),"error")</f>
        <v>6951</v>
      </c>
      <c r="Q7" s="93">
        <f>SUM(Q10,Q13,Q16,Q19,Q22,Q25,Q28,Q31,Q34,Q37,Q40,Q43,Q46)</f>
        <v>208</v>
      </c>
      <c r="R7" s="93">
        <f t="shared" ref="R7:AE8" si="3">SUM(R10,R13,R16,R19,R22,R25,R28,R31,R34,R37,R40,R43,R46)</f>
        <v>704</v>
      </c>
      <c r="S7" s="93">
        <f t="shared" si="3"/>
        <v>313</v>
      </c>
      <c r="T7" s="93">
        <f t="shared" si="3"/>
        <v>601</v>
      </c>
      <c r="U7" s="93">
        <f t="shared" si="3"/>
        <v>216</v>
      </c>
      <c r="V7" s="93">
        <f t="shared" si="3"/>
        <v>101</v>
      </c>
      <c r="W7" s="93">
        <f t="shared" si="3"/>
        <v>206</v>
      </c>
      <c r="X7" s="93">
        <f t="shared" si="3"/>
        <v>37</v>
      </c>
      <c r="Y7" s="93">
        <f t="shared" si="3"/>
        <v>1</v>
      </c>
      <c r="Z7" s="93">
        <f t="shared" si="3"/>
        <v>828</v>
      </c>
      <c r="AA7" s="93">
        <f t="shared" si="3"/>
        <v>3721</v>
      </c>
      <c r="AB7" s="93">
        <f t="shared" si="3"/>
        <v>0</v>
      </c>
      <c r="AC7" s="94">
        <f t="shared" si="3"/>
        <v>15</v>
      </c>
      <c r="AD7" s="93">
        <f t="shared" si="3"/>
        <v>4612</v>
      </c>
      <c r="AE7" s="94">
        <f t="shared" si="3"/>
        <v>4612</v>
      </c>
      <c r="AF7" s="95"/>
      <c r="AG7" s="95"/>
      <c r="AH7" s="96"/>
      <c r="AI7" s="95"/>
      <c r="AJ7" s="95"/>
      <c r="AK7" s="96"/>
      <c r="AL7" s="95"/>
      <c r="AM7" s="97"/>
    </row>
    <row r="8" spans="1:41" ht="17.25" customHeight="1">
      <c r="A8" s="98" t="s">
        <v>82</v>
      </c>
      <c r="B8" s="99">
        <f>IF(SUM(C8:O8)=SUM(B11,B14,B17,B20,B23,B26,B29,B32,B35,B38,B41,B44,B47),SUM(C8:O8),"error")</f>
        <v>7630</v>
      </c>
      <c r="C8" s="100">
        <f>SUM(C11,C14,C17,C20,C23,C26,C29,C32,C35,C38,C41,C44,C47)</f>
        <v>80</v>
      </c>
      <c r="D8" s="100">
        <f t="shared" si="2"/>
        <v>717</v>
      </c>
      <c r="E8" s="100">
        <f t="shared" si="2"/>
        <v>379</v>
      </c>
      <c r="F8" s="100">
        <f t="shared" si="2"/>
        <v>491</v>
      </c>
      <c r="G8" s="100">
        <f t="shared" si="2"/>
        <v>241</v>
      </c>
      <c r="H8" s="100">
        <f t="shared" si="2"/>
        <v>99</v>
      </c>
      <c r="I8" s="100">
        <f t="shared" si="2"/>
        <v>223</v>
      </c>
      <c r="J8" s="100">
        <f t="shared" si="2"/>
        <v>19</v>
      </c>
      <c r="K8" s="100">
        <f t="shared" si="2"/>
        <v>1</v>
      </c>
      <c r="L8" s="100">
        <f t="shared" si="2"/>
        <v>895</v>
      </c>
      <c r="M8" s="100">
        <f t="shared" si="2"/>
        <v>4392</v>
      </c>
      <c r="N8" s="100">
        <f t="shared" si="2"/>
        <v>77</v>
      </c>
      <c r="O8" s="101">
        <f t="shared" si="2"/>
        <v>16</v>
      </c>
      <c r="P8" s="102">
        <f>IF(SUM(Q8:AC8)=SUM(P11,P14,P17,P20,P23,P26,P29,P32,P35,P38,P41,P44,P47),SUM(Q8:AC8),"error")</f>
        <v>8209</v>
      </c>
      <c r="Q8" s="103">
        <f>SUM(Q11,Q14,Q17,Q20,Q23,Q26,Q29,Q32,Q35,Q38,Q41,Q44,Q47)</f>
        <v>266</v>
      </c>
      <c r="R8" s="103">
        <f t="shared" si="3"/>
        <v>779</v>
      </c>
      <c r="S8" s="103">
        <f t="shared" si="3"/>
        <v>411</v>
      </c>
      <c r="T8" s="103">
        <f t="shared" si="3"/>
        <v>625</v>
      </c>
      <c r="U8" s="103">
        <f t="shared" si="3"/>
        <v>308</v>
      </c>
      <c r="V8" s="103">
        <f t="shared" si="3"/>
        <v>132</v>
      </c>
      <c r="W8" s="103">
        <f t="shared" si="3"/>
        <v>274</v>
      </c>
      <c r="X8" s="103">
        <f t="shared" si="3"/>
        <v>27</v>
      </c>
      <c r="Y8" s="103">
        <f t="shared" si="3"/>
        <v>0</v>
      </c>
      <c r="Z8" s="103">
        <f t="shared" si="3"/>
        <v>973</v>
      </c>
      <c r="AA8" s="103">
        <f t="shared" si="3"/>
        <v>4392</v>
      </c>
      <c r="AB8" s="103">
        <f t="shared" si="3"/>
        <v>3</v>
      </c>
      <c r="AC8" s="104">
        <f t="shared" si="3"/>
        <v>19</v>
      </c>
      <c r="AD8" s="103">
        <f t="shared" si="3"/>
        <v>5275</v>
      </c>
      <c r="AE8" s="104">
        <f t="shared" si="3"/>
        <v>5275</v>
      </c>
      <c r="AF8" s="105"/>
      <c r="AG8" s="105"/>
      <c r="AH8" s="106"/>
      <c r="AI8" s="105"/>
      <c r="AJ8" s="105"/>
      <c r="AK8" s="106"/>
      <c r="AL8" s="105"/>
      <c r="AM8" s="107"/>
    </row>
    <row r="9" spans="1:41" ht="17.25" customHeight="1">
      <c r="A9" s="84" t="s">
        <v>88</v>
      </c>
      <c r="B9" s="85">
        <f>SUM(C9:O9,B10:B11)/2</f>
        <v>4670</v>
      </c>
      <c r="C9" s="86">
        <f>C10+C11</f>
        <v>56</v>
      </c>
      <c r="D9" s="86">
        <f t="shared" ref="D9:O9" si="4">D10+D11</f>
        <v>419</v>
      </c>
      <c r="E9" s="86">
        <f t="shared" si="4"/>
        <v>330</v>
      </c>
      <c r="F9" s="86">
        <f t="shared" si="4"/>
        <v>184</v>
      </c>
      <c r="G9" s="86">
        <f t="shared" si="4"/>
        <v>136</v>
      </c>
      <c r="H9" s="86">
        <f t="shared" si="4"/>
        <v>50</v>
      </c>
      <c r="I9" s="86">
        <f t="shared" si="4"/>
        <v>148</v>
      </c>
      <c r="J9" s="86">
        <f t="shared" si="4"/>
        <v>10</v>
      </c>
      <c r="K9" s="86">
        <f t="shared" si="4"/>
        <v>0</v>
      </c>
      <c r="L9" s="86">
        <f t="shared" si="4"/>
        <v>555</v>
      </c>
      <c r="M9" s="86">
        <f t="shared" si="4"/>
        <v>2732</v>
      </c>
      <c r="N9" s="86">
        <f t="shared" si="4"/>
        <v>49</v>
      </c>
      <c r="O9" s="87">
        <f t="shared" si="4"/>
        <v>1</v>
      </c>
      <c r="P9" s="108">
        <f>SUM(Q9:AC9,P10:P11)/2</f>
        <v>5309</v>
      </c>
      <c r="Q9" s="88">
        <f>Q10+Q11</f>
        <v>223</v>
      </c>
      <c r="R9" s="88">
        <f t="shared" ref="R9:AE9" si="5">R10+R11</f>
        <v>501</v>
      </c>
      <c r="S9" s="88">
        <f t="shared" si="5"/>
        <v>336</v>
      </c>
      <c r="T9" s="88">
        <f t="shared" si="5"/>
        <v>300</v>
      </c>
      <c r="U9" s="88">
        <f t="shared" si="5"/>
        <v>159</v>
      </c>
      <c r="V9" s="88">
        <f t="shared" si="5"/>
        <v>81</v>
      </c>
      <c r="W9" s="88">
        <f t="shared" si="5"/>
        <v>176</v>
      </c>
      <c r="X9" s="88">
        <f t="shared" si="5"/>
        <v>25</v>
      </c>
      <c r="Y9" s="88">
        <f t="shared" si="5"/>
        <v>0</v>
      </c>
      <c r="Z9" s="88">
        <f t="shared" si="5"/>
        <v>492</v>
      </c>
      <c r="AA9" s="88">
        <f t="shared" si="5"/>
        <v>3013</v>
      </c>
      <c r="AB9" s="88">
        <f t="shared" si="5"/>
        <v>1</v>
      </c>
      <c r="AC9" s="89">
        <f t="shared" si="5"/>
        <v>2</v>
      </c>
      <c r="AD9" s="88">
        <f t="shared" si="5"/>
        <v>4344</v>
      </c>
      <c r="AE9" s="89">
        <f t="shared" si="5"/>
        <v>4344</v>
      </c>
      <c r="AF9" s="90">
        <f>AG9+AH9</f>
        <v>603</v>
      </c>
      <c r="AG9" s="109">
        <f>'[1]1月'!AG9+'[1]2月'!AG9+'[1]3月'!AG9+'[1]4月'!AG9+'[1]5月'!AG9+'[1]6月'!AG9+'[1]7月'!AG9+'[1]8月'!AG9+'[1]9月'!AG9+'[1]10月'!AG9+'[1]11月'!AG9+'[1]12月'!AG9</f>
        <v>315</v>
      </c>
      <c r="AH9" s="110">
        <f>'[1]1月'!AH9+'[1]2月'!AH9+'[1]3月'!AH9+'[1]4月'!AH9+'[1]5月'!AH9+'[1]6月'!AH9+'[1]7月'!AH9+'[1]8月'!AH9+'[1]9月'!AH9+'[1]10月'!AH9+'[1]11月'!AH9+'[1]12月'!AH9</f>
        <v>288</v>
      </c>
      <c r="AI9" s="90">
        <f>AJ9+AK9</f>
        <v>829</v>
      </c>
      <c r="AJ9" s="109">
        <f>'[1]1月'!AJ9+'[1]2月'!AJ9+'[1]3月'!AJ9+'[1]4月'!AJ9+'[1]5月'!AJ9+'[1]6月'!AJ9+'[1]7月'!AJ9+'[1]8月'!AJ9+'[1]9月'!AJ9+'[1]10月'!AJ9+'[1]11月'!AJ9+'[1]12月'!AJ9</f>
        <v>489</v>
      </c>
      <c r="AK9" s="110">
        <f>'[1]1月'!AK9+'[1]2月'!AK9+'[1]3月'!AK9+'[1]4月'!AK9+'[1]5月'!AK9+'[1]6月'!AK9+'[1]7月'!AK9+'[1]8月'!AK9+'[1]9月'!AK9+'[1]10月'!AK9+'[1]11月'!AK9+'[1]12月'!AK9</f>
        <v>340</v>
      </c>
      <c r="AL9" s="109">
        <f>'[1]1月'!AL9+'[1]2月'!AL9+'[1]3月'!AL9+'[1]4月'!AL9+'[1]5月'!AL9+'[1]6月'!AL9+'[1]7月'!AL9+'[1]8月'!AL9+'[1]9月'!AL9+'[1]10月'!AL9+'[1]11月'!AL9+'[1]12月'!AL9</f>
        <v>519</v>
      </c>
      <c r="AM9" s="111">
        <f>'[1]1月'!AM9+'[1]2月'!AM9+'[1]3月'!AM9+'[1]4月'!AM9+'[1]5月'!AM9+'[1]6月'!AM9+'[1]7月'!AM9+'[1]8月'!AM9+'[1]9月'!AM9+'[1]10月'!AM9+'[1]11月'!AM9+'[1]12月'!AM9</f>
        <v>342</v>
      </c>
    </row>
    <row r="10" spans="1:41" ht="17.25" customHeight="1">
      <c r="A10" s="112" t="s">
        <v>89</v>
      </c>
      <c r="B10" s="85">
        <f>SUM(C10:O10)</f>
        <v>2141</v>
      </c>
      <c r="C10" s="113">
        <f>'[1]1月'!C10+'[1]2月'!C10+'[1]3月'!C10+'[1]4月'!C10+'[1]5月'!C10+'[1]6月'!C10+'[1]7月'!C10+'[1]8月'!C10+'[1]9月'!C10+'[1]10月'!C10+'[1]11月'!C10+'[1]12月'!C10</f>
        <v>23</v>
      </c>
      <c r="D10" s="113">
        <f>'[1]1月'!D10+'[1]2月'!D10+'[1]3月'!D10+'[1]4月'!D10+'[1]5月'!D10+'[1]6月'!D10+'[1]7月'!D10+'[1]8月'!D10+'[1]9月'!D10+'[1]10月'!D10+'[1]11月'!D10+'[1]12月'!D10</f>
        <v>192</v>
      </c>
      <c r="E10" s="113">
        <f>'[1]1月'!E10+'[1]2月'!E10+'[1]3月'!E10+'[1]4月'!E10+'[1]5月'!E10+'[1]6月'!E10+'[1]7月'!E10+'[1]8月'!E10+'[1]9月'!E10+'[1]10月'!E10+'[1]11月'!E10+'[1]12月'!E10</f>
        <v>160</v>
      </c>
      <c r="F10" s="113">
        <f>'[1]1月'!F10+'[1]2月'!F10+'[1]3月'!F10+'[1]4月'!F10+'[1]5月'!F10+'[1]6月'!F10+'[1]7月'!F10+'[1]8月'!F10+'[1]9月'!F10+'[1]10月'!F10+'[1]11月'!F10+'[1]12月'!F10</f>
        <v>91</v>
      </c>
      <c r="G10" s="113">
        <f>'[1]1月'!G10+'[1]2月'!G10+'[1]3月'!G10+'[1]4月'!G10+'[1]5月'!G10+'[1]6月'!G10+'[1]7月'!G10+'[1]8月'!G10+'[1]9月'!G10+'[1]10月'!G10+'[1]11月'!G10+'[1]12月'!G10</f>
        <v>61</v>
      </c>
      <c r="H10" s="113">
        <f>'[1]1月'!H10+'[1]2月'!H10+'[1]3月'!H10+'[1]4月'!H10+'[1]5月'!H10+'[1]6月'!H10+'[1]7月'!H10+'[1]8月'!H10+'[1]9月'!H10+'[1]10月'!H10+'[1]11月'!H10+'[1]12月'!H10</f>
        <v>23</v>
      </c>
      <c r="I10" s="113">
        <f>'[1]1月'!I10+'[1]2月'!I10+'[1]3月'!I10+'[1]4月'!I10+'[1]5月'!I10+'[1]6月'!I10+'[1]7月'!I10+'[1]8月'!I10+'[1]9月'!I10+'[1]10月'!I10+'[1]11月'!I10+'[1]12月'!I10</f>
        <v>71</v>
      </c>
      <c r="J10" s="113">
        <f>'[1]1月'!J10+'[1]2月'!J10+'[1]3月'!J10+'[1]4月'!J10+'[1]5月'!J10+'[1]6月'!J10+'[1]7月'!J10+'[1]8月'!J10+'[1]9月'!J10+'[1]10月'!J10+'[1]11月'!J10+'[1]12月'!J10</f>
        <v>6</v>
      </c>
      <c r="K10" s="113">
        <f>'[1]1月'!K10+'[1]2月'!K10+'[1]3月'!K10+'[1]4月'!K10+'[1]5月'!K10+'[1]6月'!K10+'[1]7月'!K10+'[1]8月'!K10+'[1]9月'!K10+'[1]10月'!K10+'[1]11月'!K10+'[1]12月'!K10</f>
        <v>0</v>
      </c>
      <c r="L10" s="113">
        <f>'[1]1月'!L10+'[1]2月'!L10+'[1]3月'!L10+'[1]4月'!L10+'[1]5月'!L10+'[1]6月'!L10+'[1]7月'!L10+'[1]8月'!L10+'[1]9月'!L10+'[1]10月'!L10+'[1]11月'!L10+'[1]12月'!L10</f>
        <v>279</v>
      </c>
      <c r="M10" s="113">
        <f>'[1]1月'!M10+'[1]2月'!M10+'[1]3月'!M10+'[1]4月'!M10+'[1]5月'!M10+'[1]6月'!M10+'[1]7月'!M10+'[1]8月'!M10+'[1]9月'!M10+'[1]10月'!M10+'[1]11月'!M10+'[1]12月'!M10</f>
        <v>1223</v>
      </c>
      <c r="N10" s="113">
        <f>'[1]1月'!N10+'[1]2月'!N10+'[1]3月'!N10+'[1]4月'!N10+'[1]5月'!N10+'[1]6月'!N10+'[1]7月'!N10+'[1]8月'!N10+'[1]9月'!N10+'[1]10月'!N10+'[1]11月'!N10+'[1]12月'!N10</f>
        <v>12</v>
      </c>
      <c r="O10" s="114">
        <f>'[1]1月'!O10+'[1]2月'!O10+'[1]3月'!O10+'[1]4月'!O10+'[1]5月'!O10+'[1]6月'!O10+'[1]7月'!O10+'[1]8月'!O10+'[1]9月'!O10+'[1]10月'!O10+'[1]11月'!O10+'[1]12月'!O10</f>
        <v>0</v>
      </c>
      <c r="P10" s="108">
        <f>SUM(Q10:AC10)</f>
        <v>2437</v>
      </c>
      <c r="Q10" s="113">
        <f>'[1]1月'!Q10+'[1]2月'!Q10+'[1]3月'!Q10+'[1]4月'!Q10+'[1]5月'!Q10+'[1]6月'!Q10+'[1]7月'!Q10+'[1]8月'!Q10+'[1]9月'!Q10+'[1]10月'!Q10+'[1]11月'!Q10+'[1]12月'!Q10</f>
        <v>109</v>
      </c>
      <c r="R10" s="113">
        <f>'[1]1月'!R10+'[1]2月'!R10+'[1]3月'!R10+'[1]4月'!R10+'[1]5月'!R10+'[1]6月'!R10+'[1]7月'!R10+'[1]8月'!R10+'[1]9月'!R10+'[1]10月'!R10+'[1]11月'!R10+'[1]12月'!R10</f>
        <v>231</v>
      </c>
      <c r="S10" s="113">
        <f>'[1]1月'!S10+'[1]2月'!S10+'[1]3月'!S10+'[1]4月'!S10+'[1]5月'!S10+'[1]6月'!S10+'[1]7月'!S10+'[1]8月'!S10+'[1]9月'!S10+'[1]10月'!S10+'[1]11月'!S10+'[1]12月'!S10</f>
        <v>139</v>
      </c>
      <c r="T10" s="113">
        <f>'[1]1月'!T10+'[1]2月'!T10+'[1]3月'!T10+'[1]4月'!T10+'[1]5月'!T10+'[1]6月'!T10+'[1]7月'!T10+'[1]8月'!T10+'[1]9月'!T10+'[1]10月'!T10+'[1]11月'!T10+'[1]12月'!T10</f>
        <v>143</v>
      </c>
      <c r="U10" s="113">
        <f>'[1]1月'!U10+'[1]2月'!U10+'[1]3月'!U10+'[1]4月'!U10+'[1]5月'!U10+'[1]6月'!U10+'[1]7月'!U10+'[1]8月'!U10+'[1]9月'!U10+'[1]10月'!U10+'[1]11月'!U10+'[1]12月'!U10</f>
        <v>64</v>
      </c>
      <c r="V10" s="113">
        <f>'[1]1月'!V10+'[1]2月'!V10+'[1]3月'!V10+'[1]4月'!V10+'[1]5月'!V10+'[1]6月'!V10+'[1]7月'!V10+'[1]8月'!V10+'[1]9月'!V10+'[1]10月'!V10+'[1]11月'!V10+'[1]12月'!V10</f>
        <v>37</v>
      </c>
      <c r="W10" s="113">
        <f>'[1]1月'!W10+'[1]2月'!W10+'[1]3月'!W10+'[1]4月'!W10+'[1]5月'!W10+'[1]6月'!W10+'[1]7月'!W10+'[1]8月'!W10+'[1]9月'!W10+'[1]10月'!W10+'[1]11月'!W10+'[1]12月'!W10</f>
        <v>80</v>
      </c>
      <c r="X10" s="113">
        <f>'[1]1月'!X10+'[1]2月'!X10+'[1]3月'!X10+'[1]4月'!X10+'[1]5月'!X10+'[1]6月'!X10+'[1]7月'!X10+'[1]8月'!X10+'[1]9月'!X10+'[1]10月'!X10+'[1]11月'!X10+'[1]12月'!X10</f>
        <v>10</v>
      </c>
      <c r="Y10" s="113">
        <f>'[1]1月'!Y10+'[1]2月'!Y10+'[1]3月'!Y10+'[1]4月'!Y10+'[1]5月'!Y10+'[1]6月'!Y10+'[1]7月'!Y10+'[1]8月'!Y10+'[1]9月'!Y10+'[1]10月'!Y10+'[1]11月'!Y10+'[1]12月'!Y10</f>
        <v>0</v>
      </c>
      <c r="Z10" s="113">
        <f>'[1]1月'!Z10+'[1]2月'!Z10+'[1]3月'!Z10+'[1]4月'!Z10+'[1]5月'!Z10+'[1]6月'!Z10+'[1]7月'!Z10+'[1]8月'!Z10+'[1]9月'!Z10+'[1]10月'!Z10+'[1]11月'!Z10+'[1]12月'!Z10</f>
        <v>229</v>
      </c>
      <c r="AA10" s="113">
        <f>'[1]1月'!AA10+'[1]2月'!AA10+'[1]3月'!AA10+'[1]4月'!AA10+'[1]5月'!AA10+'[1]6月'!AA10+'[1]7月'!AA10+'[1]8月'!AA10+'[1]9月'!AA10+'[1]10月'!AA10+'[1]11月'!AA10+'[1]12月'!AA10</f>
        <v>1394</v>
      </c>
      <c r="AB10" s="113">
        <f>'[1]1月'!AB10+'[1]2月'!AB10+'[1]3月'!AB10+'[1]4月'!AB10+'[1]5月'!AB10+'[1]6月'!AB10+'[1]7月'!AB10+'[1]8月'!AB10+'[1]9月'!AB10+'[1]10月'!AB10+'[1]11月'!AB10+'[1]12月'!AB10</f>
        <v>0</v>
      </c>
      <c r="AC10" s="114">
        <f>'[1]1月'!AC10+'[1]2月'!AC10+'[1]3月'!AC10+'[1]4月'!AC10+'[1]5月'!AC10+'[1]6月'!AC10+'[1]7月'!AC10+'[1]8月'!AC10+'[1]9月'!AC10+'[1]10月'!AC10+'[1]11月'!AC10+'[1]12月'!AC10</f>
        <v>1</v>
      </c>
      <c r="AD10" s="113">
        <f>'[1]1月'!AD10+'[1]2月'!AD10+'[1]3月'!AD10+'[1]4月'!AD10+'[1]5月'!AD10+'[1]6月'!AD10+'[1]7月'!AD10+'[1]8月'!AD10+'[1]9月'!AD10+'[1]10月'!AD10+'[1]11月'!AD10+'[1]12月'!AD10</f>
        <v>1959</v>
      </c>
      <c r="AE10" s="114">
        <f>'[1]1月'!AE10+'[1]2月'!AE10+'[1]3月'!AE10+'[1]4月'!AE10+'[1]5月'!AE10+'[1]6月'!AE10+'[1]7月'!AE10+'[1]8月'!AE10+'[1]9月'!AE10+'[1]10月'!AE10+'[1]11月'!AE10+'[1]12月'!AE10</f>
        <v>1959</v>
      </c>
      <c r="AF10" s="95"/>
      <c r="AG10" s="95"/>
      <c r="AH10" s="96"/>
      <c r="AI10" s="95"/>
      <c r="AJ10" s="95"/>
      <c r="AK10" s="96"/>
      <c r="AL10" s="95"/>
      <c r="AM10" s="97"/>
    </row>
    <row r="11" spans="1:41" ht="17.25" customHeight="1">
      <c r="A11" s="115" t="s">
        <v>82</v>
      </c>
      <c r="B11" s="99">
        <f>SUM(C11:O11)</f>
        <v>2529</v>
      </c>
      <c r="C11" s="113">
        <f>'[1]1月'!C11+'[1]2月'!C11+'[1]3月'!C11+'[1]4月'!C11+'[1]5月'!C11+'[1]6月'!C11+'[1]7月'!C11+'[1]8月'!C11+'[1]9月'!C11+'[1]10月'!C11+'[1]11月'!C11+'[1]12月'!C11</f>
        <v>33</v>
      </c>
      <c r="D11" s="113">
        <f>'[1]1月'!D11+'[1]2月'!D11+'[1]3月'!D11+'[1]4月'!D11+'[1]5月'!D11+'[1]6月'!D11+'[1]7月'!D11+'[1]8月'!D11+'[1]9月'!D11+'[1]10月'!D11+'[1]11月'!D11+'[1]12月'!D11</f>
        <v>227</v>
      </c>
      <c r="E11" s="113">
        <f>'[1]1月'!E11+'[1]2月'!E11+'[1]3月'!E11+'[1]4月'!E11+'[1]5月'!E11+'[1]6月'!E11+'[1]7月'!E11+'[1]8月'!E11+'[1]9月'!E11+'[1]10月'!E11+'[1]11月'!E11+'[1]12月'!E11</f>
        <v>170</v>
      </c>
      <c r="F11" s="113">
        <f>'[1]1月'!F11+'[1]2月'!F11+'[1]3月'!F11+'[1]4月'!F11+'[1]5月'!F11+'[1]6月'!F11+'[1]7月'!F11+'[1]8月'!F11+'[1]9月'!F11+'[1]10月'!F11+'[1]11月'!F11+'[1]12月'!F11</f>
        <v>93</v>
      </c>
      <c r="G11" s="113">
        <f>'[1]1月'!G11+'[1]2月'!G11+'[1]3月'!G11+'[1]4月'!G11+'[1]5月'!G11+'[1]6月'!G11+'[1]7月'!G11+'[1]8月'!G11+'[1]9月'!G11+'[1]10月'!G11+'[1]11月'!G11+'[1]12月'!G11</f>
        <v>75</v>
      </c>
      <c r="H11" s="113">
        <f>'[1]1月'!H11+'[1]2月'!H11+'[1]3月'!H11+'[1]4月'!H11+'[1]5月'!H11+'[1]6月'!H11+'[1]7月'!H11+'[1]8月'!H11+'[1]9月'!H11+'[1]10月'!H11+'[1]11月'!H11+'[1]12月'!H11</f>
        <v>27</v>
      </c>
      <c r="I11" s="113">
        <f>'[1]1月'!I11+'[1]2月'!I11+'[1]3月'!I11+'[1]4月'!I11+'[1]5月'!I11+'[1]6月'!I11+'[1]7月'!I11+'[1]8月'!I11+'[1]9月'!I11+'[1]10月'!I11+'[1]11月'!I11+'[1]12月'!I11</f>
        <v>77</v>
      </c>
      <c r="J11" s="113">
        <f>'[1]1月'!J11+'[1]2月'!J11+'[1]3月'!J11+'[1]4月'!J11+'[1]5月'!J11+'[1]6月'!J11+'[1]7月'!J11+'[1]8月'!J11+'[1]9月'!J11+'[1]10月'!J11+'[1]11月'!J11+'[1]12月'!J11</f>
        <v>4</v>
      </c>
      <c r="K11" s="113">
        <f>'[1]1月'!K11+'[1]2月'!K11+'[1]3月'!K11+'[1]4月'!K11+'[1]5月'!K11+'[1]6月'!K11+'[1]7月'!K11+'[1]8月'!K11+'[1]9月'!K11+'[1]10月'!K11+'[1]11月'!K11+'[1]12月'!K11</f>
        <v>0</v>
      </c>
      <c r="L11" s="113">
        <f>'[1]1月'!L11+'[1]2月'!L11+'[1]3月'!L11+'[1]4月'!L11+'[1]5月'!L11+'[1]6月'!L11+'[1]7月'!L11+'[1]8月'!L11+'[1]9月'!L11+'[1]10月'!L11+'[1]11月'!L11+'[1]12月'!L11</f>
        <v>276</v>
      </c>
      <c r="M11" s="113">
        <f>'[1]1月'!M11+'[1]2月'!M11+'[1]3月'!M11+'[1]4月'!M11+'[1]5月'!M11+'[1]6月'!M11+'[1]7月'!M11+'[1]8月'!M11+'[1]9月'!M11+'[1]10月'!M11+'[1]11月'!M11+'[1]12月'!M11</f>
        <v>1509</v>
      </c>
      <c r="N11" s="113">
        <f>'[1]1月'!N11+'[1]2月'!N11+'[1]3月'!N11+'[1]4月'!N11+'[1]5月'!N11+'[1]6月'!N11+'[1]7月'!N11+'[1]8月'!N11+'[1]9月'!N11+'[1]10月'!N11+'[1]11月'!N11+'[1]12月'!N11</f>
        <v>37</v>
      </c>
      <c r="O11" s="114">
        <f>'[1]1月'!O11+'[1]2月'!O11+'[1]3月'!O11+'[1]4月'!O11+'[1]5月'!O11+'[1]6月'!O11+'[1]7月'!O11+'[1]8月'!O11+'[1]9月'!O11+'[1]10月'!O11+'[1]11月'!O11+'[1]12月'!O11</f>
        <v>1</v>
      </c>
      <c r="P11" s="108">
        <f>SUM(Q11:AC11)</f>
        <v>2872</v>
      </c>
      <c r="Q11" s="113">
        <f>'[1]1月'!Q11+'[1]2月'!Q11+'[1]3月'!Q11+'[1]4月'!Q11+'[1]5月'!Q11+'[1]6月'!Q11+'[1]7月'!Q11+'[1]8月'!Q11+'[1]9月'!Q11+'[1]10月'!Q11+'[1]11月'!Q11+'[1]12月'!Q11</f>
        <v>114</v>
      </c>
      <c r="R11" s="113">
        <f>'[1]1月'!R11+'[1]2月'!R11+'[1]3月'!R11+'[1]4月'!R11+'[1]5月'!R11+'[1]6月'!R11+'[1]7月'!R11+'[1]8月'!R11+'[1]9月'!R11+'[1]10月'!R11+'[1]11月'!R11+'[1]12月'!R11</f>
        <v>270</v>
      </c>
      <c r="S11" s="113">
        <f>'[1]1月'!S11+'[1]2月'!S11+'[1]3月'!S11+'[1]4月'!S11+'[1]5月'!S11+'[1]6月'!S11+'[1]7月'!S11+'[1]8月'!S11+'[1]9月'!S11+'[1]10月'!S11+'[1]11月'!S11+'[1]12月'!S11</f>
        <v>197</v>
      </c>
      <c r="T11" s="113">
        <f>'[1]1月'!T11+'[1]2月'!T11+'[1]3月'!T11+'[1]4月'!T11+'[1]5月'!T11+'[1]6月'!T11+'[1]7月'!T11+'[1]8月'!T11+'[1]9月'!T11+'[1]10月'!T11+'[1]11月'!T11+'[1]12月'!T11</f>
        <v>157</v>
      </c>
      <c r="U11" s="113">
        <f>'[1]1月'!U11+'[1]2月'!U11+'[1]3月'!U11+'[1]4月'!U11+'[1]5月'!U11+'[1]6月'!U11+'[1]7月'!U11+'[1]8月'!U11+'[1]9月'!U11+'[1]10月'!U11+'[1]11月'!U11+'[1]12月'!U11</f>
        <v>95</v>
      </c>
      <c r="V11" s="113">
        <f>'[1]1月'!V11+'[1]2月'!V11+'[1]3月'!V11+'[1]4月'!V11+'[1]5月'!V11+'[1]6月'!V11+'[1]7月'!V11+'[1]8月'!V11+'[1]9月'!V11+'[1]10月'!V11+'[1]11月'!V11+'[1]12月'!V11</f>
        <v>44</v>
      </c>
      <c r="W11" s="113">
        <f>'[1]1月'!W11+'[1]2月'!W11+'[1]3月'!W11+'[1]4月'!W11+'[1]5月'!W11+'[1]6月'!W11+'[1]7月'!W11+'[1]8月'!W11+'[1]9月'!W11+'[1]10月'!W11+'[1]11月'!W11+'[1]12月'!W11</f>
        <v>96</v>
      </c>
      <c r="X11" s="113">
        <f>'[1]1月'!X11+'[1]2月'!X11+'[1]3月'!X11+'[1]4月'!X11+'[1]5月'!X11+'[1]6月'!X11+'[1]7月'!X11+'[1]8月'!X11+'[1]9月'!X11+'[1]10月'!X11+'[1]11月'!X11+'[1]12月'!X11</f>
        <v>15</v>
      </c>
      <c r="Y11" s="113">
        <f>'[1]1月'!Y11+'[1]2月'!Y11+'[1]3月'!Y11+'[1]4月'!Y11+'[1]5月'!Y11+'[1]6月'!Y11+'[1]7月'!Y11+'[1]8月'!Y11+'[1]9月'!Y11+'[1]10月'!Y11+'[1]11月'!Y11+'[1]12月'!Y11</f>
        <v>0</v>
      </c>
      <c r="Z11" s="113">
        <f>'[1]1月'!Z11+'[1]2月'!Z11+'[1]3月'!Z11+'[1]4月'!Z11+'[1]5月'!Z11+'[1]6月'!Z11+'[1]7月'!Z11+'[1]8月'!Z11+'[1]9月'!Z11+'[1]10月'!Z11+'[1]11月'!Z11+'[1]12月'!Z11</f>
        <v>263</v>
      </c>
      <c r="AA11" s="113">
        <f>'[1]1月'!AA11+'[1]2月'!AA11+'[1]3月'!AA11+'[1]4月'!AA11+'[1]5月'!AA11+'[1]6月'!AA11+'[1]7月'!AA11+'[1]8月'!AA11+'[1]9月'!AA11+'[1]10月'!AA11+'[1]11月'!AA11+'[1]12月'!AA11</f>
        <v>1619</v>
      </c>
      <c r="AB11" s="113">
        <f>'[1]1月'!AB11+'[1]2月'!AB11+'[1]3月'!AB11+'[1]4月'!AB11+'[1]5月'!AB11+'[1]6月'!AB11+'[1]7月'!AB11+'[1]8月'!AB11+'[1]9月'!AB11+'[1]10月'!AB11+'[1]11月'!AB11+'[1]12月'!AB11</f>
        <v>1</v>
      </c>
      <c r="AC11" s="114">
        <f>'[1]1月'!AC11+'[1]2月'!AC11+'[1]3月'!AC11+'[1]4月'!AC11+'[1]5月'!AC11+'[1]6月'!AC11+'[1]7月'!AC11+'[1]8月'!AC11+'[1]9月'!AC11+'[1]10月'!AC11+'[1]11月'!AC11+'[1]12月'!AC11</f>
        <v>1</v>
      </c>
      <c r="AD11" s="113">
        <f>'[1]1月'!AD11+'[1]2月'!AD11+'[1]3月'!AD11+'[1]4月'!AD11+'[1]5月'!AD11+'[1]6月'!AD11+'[1]7月'!AD11+'[1]8月'!AD11+'[1]9月'!AD11+'[1]10月'!AD11+'[1]11月'!AD11+'[1]12月'!AD11</f>
        <v>2385</v>
      </c>
      <c r="AE11" s="114">
        <f>'[1]1月'!AE11+'[1]2月'!AE11+'[1]3月'!AE11+'[1]4月'!AE11+'[1]5月'!AE11+'[1]6月'!AE11+'[1]7月'!AE11+'[1]8月'!AE11+'[1]9月'!AE11+'[1]10月'!AE11+'[1]11月'!AE11+'[1]12月'!AE11</f>
        <v>2385</v>
      </c>
      <c r="AF11" s="105"/>
      <c r="AG11" s="105"/>
      <c r="AH11" s="106"/>
      <c r="AI11" s="105"/>
      <c r="AJ11" s="105"/>
      <c r="AK11" s="106"/>
      <c r="AL11" s="105"/>
      <c r="AM11" s="107"/>
    </row>
    <row r="12" spans="1:41" ht="17.25" customHeight="1">
      <c r="A12" s="116" t="s">
        <v>88</v>
      </c>
      <c r="B12" s="85">
        <f>SUM(C12:O12,B13:B14)/2</f>
        <v>416</v>
      </c>
      <c r="C12" s="86">
        <f>C13+C14</f>
        <v>4</v>
      </c>
      <c r="D12" s="86">
        <f t="shared" ref="D12:O12" si="6">D13+D14</f>
        <v>52</v>
      </c>
      <c r="E12" s="86">
        <f t="shared" si="6"/>
        <v>29</v>
      </c>
      <c r="F12" s="86">
        <f t="shared" si="6"/>
        <v>37</v>
      </c>
      <c r="G12" s="86">
        <f t="shared" si="6"/>
        <v>19</v>
      </c>
      <c r="H12" s="86">
        <f t="shared" si="6"/>
        <v>7</v>
      </c>
      <c r="I12" s="86">
        <f t="shared" si="6"/>
        <v>9</v>
      </c>
      <c r="J12" s="86">
        <f t="shared" si="6"/>
        <v>0</v>
      </c>
      <c r="K12" s="86">
        <f t="shared" si="6"/>
        <v>0</v>
      </c>
      <c r="L12" s="86">
        <f t="shared" si="6"/>
        <v>35</v>
      </c>
      <c r="M12" s="86">
        <f t="shared" si="6"/>
        <v>222</v>
      </c>
      <c r="N12" s="86">
        <f t="shared" si="6"/>
        <v>2</v>
      </c>
      <c r="O12" s="87">
        <f t="shared" si="6"/>
        <v>0</v>
      </c>
      <c r="P12" s="108">
        <f>SUM(Q12:AC12,P13:P14)/2</f>
        <v>347</v>
      </c>
      <c r="Q12" s="88">
        <f>Q13+Q14</f>
        <v>20</v>
      </c>
      <c r="R12" s="88">
        <f t="shared" ref="R12:AE12" si="7">R13+R14</f>
        <v>63</v>
      </c>
      <c r="S12" s="88">
        <f t="shared" si="7"/>
        <v>17</v>
      </c>
      <c r="T12" s="88">
        <f t="shared" si="7"/>
        <v>46</v>
      </c>
      <c r="U12" s="88">
        <f t="shared" si="7"/>
        <v>12</v>
      </c>
      <c r="V12" s="88">
        <f t="shared" si="7"/>
        <v>6</v>
      </c>
      <c r="W12" s="88">
        <f t="shared" si="7"/>
        <v>14</v>
      </c>
      <c r="X12" s="88">
        <f t="shared" si="7"/>
        <v>0</v>
      </c>
      <c r="Y12" s="88">
        <f t="shared" si="7"/>
        <v>0</v>
      </c>
      <c r="Z12" s="88">
        <f t="shared" si="7"/>
        <v>39</v>
      </c>
      <c r="AA12" s="88">
        <f t="shared" si="7"/>
        <v>130</v>
      </c>
      <c r="AB12" s="88">
        <f t="shared" si="7"/>
        <v>0</v>
      </c>
      <c r="AC12" s="89">
        <f t="shared" si="7"/>
        <v>0</v>
      </c>
      <c r="AD12" s="88">
        <f t="shared" si="7"/>
        <v>192</v>
      </c>
      <c r="AE12" s="89">
        <f t="shared" si="7"/>
        <v>192</v>
      </c>
      <c r="AF12" s="90">
        <f>AG12+AH12</f>
        <v>87</v>
      </c>
      <c r="AG12" s="109">
        <f>'[1]1月'!AG12+'[1]2月'!AG12+'[1]3月'!AG12+'[1]4月'!AG12+'[1]5月'!AG12+'[1]6月'!AG12+'[1]7月'!AG12+'[1]8月'!AG12+'[1]9月'!AG12+'[1]10月'!AG12+'[1]11月'!AG12+'[1]12月'!AG12</f>
        <v>44</v>
      </c>
      <c r="AH12" s="117">
        <f>'[1]1月'!AH12+'[1]2月'!AH12+'[1]3月'!AH12+'[1]4月'!AH12+'[1]5月'!AH12+'[1]6月'!AH12+'[1]7月'!AH12+'[1]8月'!AH12+'[1]9月'!AH12+'[1]10月'!AH12+'[1]11月'!AH12+'[1]12月'!AH12</f>
        <v>43</v>
      </c>
      <c r="AI12" s="90">
        <f>AJ12+AK12</f>
        <v>137</v>
      </c>
      <c r="AJ12" s="109">
        <f>'[1]1月'!AJ12+'[1]2月'!AJ12+'[1]3月'!AJ12+'[1]4月'!AJ12+'[1]5月'!AJ12+'[1]6月'!AJ12+'[1]7月'!AJ12+'[1]8月'!AJ12+'[1]9月'!AJ12+'[1]10月'!AJ12+'[1]11月'!AJ12+'[1]12月'!AJ12</f>
        <v>80</v>
      </c>
      <c r="AK12" s="117">
        <f>'[1]1月'!AK12+'[1]2月'!AK12+'[1]3月'!AK12+'[1]4月'!AK12+'[1]5月'!AK12+'[1]6月'!AK12+'[1]7月'!AK12+'[1]8月'!AK12+'[1]9月'!AK12+'[1]10月'!AK12+'[1]11月'!AK12+'[1]12月'!AK12</f>
        <v>57</v>
      </c>
      <c r="AL12" s="109">
        <f>'[1]1月'!AL12+'[1]2月'!AL12+'[1]3月'!AL12+'[1]4月'!AL12+'[1]5月'!AL12+'[1]6月'!AL12+'[1]7月'!AL12+'[1]8月'!AL12+'[1]9月'!AL12+'[1]10月'!AL12+'[1]11月'!AL12+'[1]12月'!AL12</f>
        <v>45</v>
      </c>
      <c r="AM12" s="111">
        <f>'[1]1月'!AM12+'[1]2月'!AM12+'[1]3月'!AM12+'[1]4月'!AM12+'[1]5月'!AM12+'[1]6月'!AM12+'[1]7月'!AM12+'[1]8月'!AM12+'[1]9月'!AM12+'[1]10月'!AM12+'[1]11月'!AM12+'[1]12月'!AM12</f>
        <v>19</v>
      </c>
    </row>
    <row r="13" spans="1:41" ht="17.25" customHeight="1">
      <c r="A13" s="112" t="s">
        <v>90</v>
      </c>
      <c r="B13" s="85">
        <f>SUM(C13:O13)</f>
        <v>197</v>
      </c>
      <c r="C13" s="113">
        <f>'[1]1月'!C13+'[1]2月'!C13+'[1]3月'!C13+'[1]4月'!C13+'[1]5月'!C13+'[1]6月'!C13+'[1]7月'!C13+'[1]8月'!C13+'[1]9月'!C13+'[1]10月'!C13+'[1]11月'!C13+'[1]12月'!C13</f>
        <v>2</v>
      </c>
      <c r="D13" s="113">
        <f>'[1]1月'!D13+'[1]2月'!D13+'[1]3月'!D13+'[1]4月'!D13+'[1]5月'!D13+'[1]6月'!D13+'[1]7月'!D13+'[1]8月'!D13+'[1]9月'!D13+'[1]10月'!D13+'[1]11月'!D13+'[1]12月'!D13</f>
        <v>25</v>
      </c>
      <c r="E13" s="113">
        <f>'[1]1月'!E13+'[1]2月'!E13+'[1]3月'!E13+'[1]4月'!E13+'[1]5月'!E13+'[1]6月'!E13+'[1]7月'!E13+'[1]8月'!E13+'[1]9月'!E13+'[1]10月'!E13+'[1]11月'!E13+'[1]12月'!E13</f>
        <v>15</v>
      </c>
      <c r="F13" s="113">
        <f>'[1]1月'!F13+'[1]2月'!F13+'[1]3月'!F13+'[1]4月'!F13+'[1]5月'!F13+'[1]6月'!F13+'[1]7月'!F13+'[1]8月'!F13+'[1]9月'!F13+'[1]10月'!F13+'[1]11月'!F13+'[1]12月'!F13</f>
        <v>19</v>
      </c>
      <c r="G13" s="113">
        <f>'[1]1月'!G13+'[1]2月'!G13+'[1]3月'!G13+'[1]4月'!G13+'[1]5月'!G13+'[1]6月'!G13+'[1]7月'!G13+'[1]8月'!G13+'[1]9月'!G13+'[1]10月'!G13+'[1]11月'!G13+'[1]12月'!G13</f>
        <v>11</v>
      </c>
      <c r="H13" s="113">
        <f>'[1]1月'!H13+'[1]2月'!H13+'[1]3月'!H13+'[1]4月'!H13+'[1]5月'!H13+'[1]6月'!H13+'[1]7月'!H13+'[1]8月'!H13+'[1]9月'!H13+'[1]10月'!H13+'[1]11月'!H13+'[1]12月'!H13</f>
        <v>2</v>
      </c>
      <c r="I13" s="113">
        <f>'[1]1月'!I13+'[1]2月'!I13+'[1]3月'!I13+'[1]4月'!I13+'[1]5月'!I13+'[1]6月'!I13+'[1]7月'!I13+'[1]8月'!I13+'[1]9月'!I13+'[1]10月'!I13+'[1]11月'!I13+'[1]12月'!I13</f>
        <v>4</v>
      </c>
      <c r="J13" s="113">
        <f>'[1]1月'!J13+'[1]2月'!J13+'[1]3月'!J13+'[1]4月'!J13+'[1]5月'!J13+'[1]6月'!J13+'[1]7月'!J13+'[1]8月'!J13+'[1]9月'!J13+'[1]10月'!J13+'[1]11月'!J13+'[1]12月'!J13</f>
        <v>0</v>
      </c>
      <c r="K13" s="113">
        <f>'[1]1月'!K13+'[1]2月'!K13+'[1]3月'!K13+'[1]4月'!K13+'[1]5月'!K13+'[1]6月'!K13+'[1]7月'!K13+'[1]8月'!K13+'[1]9月'!K13+'[1]10月'!K13+'[1]11月'!K13+'[1]12月'!K13</f>
        <v>0</v>
      </c>
      <c r="L13" s="113">
        <f>'[1]1月'!L13+'[1]2月'!L13+'[1]3月'!L13+'[1]4月'!L13+'[1]5月'!L13+'[1]6月'!L13+'[1]7月'!L13+'[1]8月'!L13+'[1]9月'!L13+'[1]10月'!L13+'[1]11月'!L13+'[1]12月'!L13</f>
        <v>15</v>
      </c>
      <c r="M13" s="113">
        <f>'[1]1月'!M13+'[1]2月'!M13+'[1]3月'!M13+'[1]4月'!M13+'[1]5月'!M13+'[1]6月'!M13+'[1]7月'!M13+'[1]8月'!M13+'[1]9月'!M13+'[1]10月'!M13+'[1]11月'!M13+'[1]12月'!M13</f>
        <v>104</v>
      </c>
      <c r="N13" s="113">
        <f>'[1]1月'!N13+'[1]2月'!N13+'[1]3月'!N13+'[1]4月'!N13+'[1]5月'!N13+'[1]6月'!N13+'[1]7月'!N13+'[1]8月'!N13+'[1]9月'!N13+'[1]10月'!N13+'[1]11月'!N13+'[1]12月'!N13</f>
        <v>0</v>
      </c>
      <c r="O13" s="114">
        <f>'[1]1月'!O13+'[1]2月'!O13+'[1]3月'!O13+'[1]4月'!O13+'[1]5月'!O13+'[1]6月'!O13+'[1]7月'!O13+'[1]8月'!O13+'[1]9月'!O13+'[1]10月'!O13+'[1]11月'!O13+'[1]12月'!O13</f>
        <v>0</v>
      </c>
      <c r="P13" s="108">
        <f>SUM(Q13:AC13)</f>
        <v>169</v>
      </c>
      <c r="Q13" s="113">
        <f>'[1]1月'!Q13+'[1]2月'!Q13+'[1]3月'!Q13+'[1]4月'!Q13+'[1]5月'!Q13+'[1]6月'!Q13+'[1]7月'!Q13+'[1]8月'!Q13+'[1]9月'!Q13+'[1]10月'!Q13+'[1]11月'!Q13+'[1]12月'!Q13</f>
        <v>8</v>
      </c>
      <c r="R13" s="113">
        <f>'[1]1月'!R13+'[1]2月'!R13+'[1]3月'!R13+'[1]4月'!R13+'[1]5月'!R13+'[1]6月'!R13+'[1]7月'!R13+'[1]8月'!R13+'[1]9月'!R13+'[1]10月'!R13+'[1]11月'!R13+'[1]12月'!R13</f>
        <v>28</v>
      </c>
      <c r="S13" s="113">
        <f>'[1]1月'!S13+'[1]2月'!S13+'[1]3月'!S13+'[1]4月'!S13+'[1]5月'!S13+'[1]6月'!S13+'[1]7月'!S13+'[1]8月'!S13+'[1]9月'!S13+'[1]10月'!S13+'[1]11月'!S13+'[1]12月'!S13</f>
        <v>8</v>
      </c>
      <c r="T13" s="113">
        <f>'[1]1月'!T13+'[1]2月'!T13+'[1]3月'!T13+'[1]4月'!T13+'[1]5月'!T13+'[1]6月'!T13+'[1]7月'!T13+'[1]8月'!T13+'[1]9月'!T13+'[1]10月'!T13+'[1]11月'!T13+'[1]12月'!T13</f>
        <v>25</v>
      </c>
      <c r="U13" s="113">
        <f>'[1]1月'!U13+'[1]2月'!U13+'[1]3月'!U13+'[1]4月'!U13+'[1]5月'!U13+'[1]6月'!U13+'[1]7月'!U13+'[1]8月'!U13+'[1]9月'!U13+'[1]10月'!U13+'[1]11月'!U13+'[1]12月'!U13</f>
        <v>8</v>
      </c>
      <c r="V13" s="113">
        <f>'[1]1月'!V13+'[1]2月'!V13+'[1]3月'!V13+'[1]4月'!V13+'[1]5月'!V13+'[1]6月'!V13+'[1]7月'!V13+'[1]8月'!V13+'[1]9月'!V13+'[1]10月'!V13+'[1]11月'!V13+'[1]12月'!V13</f>
        <v>2</v>
      </c>
      <c r="W13" s="113">
        <f>'[1]1月'!W13+'[1]2月'!W13+'[1]3月'!W13+'[1]4月'!W13+'[1]5月'!W13+'[1]6月'!W13+'[1]7月'!W13+'[1]8月'!W13+'[1]9月'!W13+'[1]10月'!W13+'[1]11月'!W13+'[1]12月'!W13</f>
        <v>9</v>
      </c>
      <c r="X13" s="113">
        <f>'[1]1月'!X13+'[1]2月'!X13+'[1]3月'!X13+'[1]4月'!X13+'[1]5月'!X13+'[1]6月'!X13+'[1]7月'!X13+'[1]8月'!X13+'[1]9月'!X13+'[1]10月'!X13+'[1]11月'!X13+'[1]12月'!X13</f>
        <v>0</v>
      </c>
      <c r="Y13" s="113">
        <f>'[1]1月'!Y13+'[1]2月'!Y13+'[1]3月'!Y13+'[1]4月'!Y13+'[1]5月'!Y13+'[1]6月'!Y13+'[1]7月'!Y13+'[1]8月'!Y13+'[1]9月'!Y13+'[1]10月'!Y13+'[1]11月'!Y13+'[1]12月'!Y13</f>
        <v>0</v>
      </c>
      <c r="Z13" s="113">
        <f>'[1]1月'!Z13+'[1]2月'!Z13+'[1]3月'!Z13+'[1]4月'!Z13+'[1]5月'!Z13+'[1]6月'!Z13+'[1]7月'!Z13+'[1]8月'!Z13+'[1]9月'!Z13+'[1]10月'!Z13+'[1]11月'!Z13+'[1]12月'!Z13</f>
        <v>13</v>
      </c>
      <c r="AA13" s="113">
        <f>'[1]1月'!AA13+'[1]2月'!AA13+'[1]3月'!AA13+'[1]4月'!AA13+'[1]5月'!AA13+'[1]6月'!AA13+'[1]7月'!AA13+'[1]8月'!AA13+'[1]9月'!AA13+'[1]10月'!AA13+'[1]11月'!AA13+'[1]12月'!AA13</f>
        <v>68</v>
      </c>
      <c r="AB13" s="113">
        <f>'[1]1月'!AB13+'[1]2月'!AB13+'[1]3月'!AB13+'[1]4月'!AB13+'[1]5月'!AB13+'[1]6月'!AB13+'[1]7月'!AB13+'[1]8月'!AB13+'[1]9月'!AB13+'[1]10月'!AB13+'[1]11月'!AB13+'[1]12月'!AB13</f>
        <v>0</v>
      </c>
      <c r="AC13" s="114">
        <f>'[1]1月'!AC13+'[1]2月'!AC13+'[1]3月'!AC13+'[1]4月'!AC13+'[1]5月'!AC13+'[1]6月'!AC13+'[1]7月'!AC13+'[1]8月'!AC13+'[1]9月'!AC13+'[1]10月'!AC13+'[1]11月'!AC13+'[1]12月'!AC13</f>
        <v>0</v>
      </c>
      <c r="AD13" s="113">
        <f>'[1]1月'!AD13+'[1]2月'!AD13+'[1]3月'!AD13+'[1]4月'!AD13+'[1]5月'!AD13+'[1]6月'!AD13+'[1]7月'!AD13+'[1]8月'!AD13+'[1]9月'!AD13+'[1]10月'!AD13+'[1]11月'!AD13+'[1]12月'!AD13</f>
        <v>71</v>
      </c>
      <c r="AE13" s="114">
        <f>'[1]1月'!AE13+'[1]2月'!AE13+'[1]3月'!AE13+'[1]4月'!AE13+'[1]5月'!AE13+'[1]6月'!AE13+'[1]7月'!AE13+'[1]8月'!AE13+'[1]9月'!AE13+'[1]10月'!AE13+'[1]11月'!AE13+'[1]12月'!AE13</f>
        <v>71</v>
      </c>
      <c r="AF13" s="95"/>
      <c r="AG13" s="95"/>
      <c r="AH13" s="96"/>
      <c r="AI13" s="95"/>
      <c r="AJ13" s="95"/>
      <c r="AK13" s="96"/>
      <c r="AL13" s="95"/>
      <c r="AM13" s="97"/>
    </row>
    <row r="14" spans="1:41" ht="17.25" customHeight="1">
      <c r="A14" s="115" t="s">
        <v>82</v>
      </c>
      <c r="B14" s="99">
        <f>SUM(C14:O14)</f>
        <v>219</v>
      </c>
      <c r="C14" s="113">
        <f>'[1]1月'!C14+'[1]2月'!C14+'[1]3月'!C14+'[1]4月'!C14+'[1]5月'!C14+'[1]6月'!C14+'[1]7月'!C14+'[1]8月'!C14+'[1]9月'!C14+'[1]10月'!C14+'[1]11月'!C14+'[1]12月'!C14</f>
        <v>2</v>
      </c>
      <c r="D14" s="113">
        <f>'[1]1月'!D14+'[1]2月'!D14+'[1]3月'!D14+'[1]4月'!D14+'[1]5月'!D14+'[1]6月'!D14+'[1]7月'!D14+'[1]8月'!D14+'[1]9月'!D14+'[1]10月'!D14+'[1]11月'!D14+'[1]12月'!D14</f>
        <v>27</v>
      </c>
      <c r="E14" s="113">
        <f>'[1]1月'!E14+'[1]2月'!E14+'[1]3月'!E14+'[1]4月'!E14+'[1]5月'!E14+'[1]6月'!E14+'[1]7月'!E14+'[1]8月'!E14+'[1]9月'!E14+'[1]10月'!E14+'[1]11月'!E14+'[1]12月'!E14</f>
        <v>14</v>
      </c>
      <c r="F14" s="113">
        <f>'[1]1月'!F14+'[1]2月'!F14+'[1]3月'!F14+'[1]4月'!F14+'[1]5月'!F14+'[1]6月'!F14+'[1]7月'!F14+'[1]8月'!F14+'[1]9月'!F14+'[1]10月'!F14+'[1]11月'!F14+'[1]12月'!F14</f>
        <v>18</v>
      </c>
      <c r="G14" s="113">
        <f>'[1]1月'!G14+'[1]2月'!G14+'[1]3月'!G14+'[1]4月'!G14+'[1]5月'!G14+'[1]6月'!G14+'[1]7月'!G14+'[1]8月'!G14+'[1]9月'!G14+'[1]10月'!G14+'[1]11月'!G14+'[1]12月'!G14</f>
        <v>8</v>
      </c>
      <c r="H14" s="113">
        <f>'[1]1月'!H14+'[1]2月'!H14+'[1]3月'!H14+'[1]4月'!H14+'[1]5月'!H14+'[1]6月'!H14+'[1]7月'!H14+'[1]8月'!H14+'[1]9月'!H14+'[1]10月'!H14+'[1]11月'!H14+'[1]12月'!H14</f>
        <v>5</v>
      </c>
      <c r="I14" s="113">
        <f>'[1]1月'!I14+'[1]2月'!I14+'[1]3月'!I14+'[1]4月'!I14+'[1]5月'!I14+'[1]6月'!I14+'[1]7月'!I14+'[1]8月'!I14+'[1]9月'!I14+'[1]10月'!I14+'[1]11月'!I14+'[1]12月'!I14</f>
        <v>5</v>
      </c>
      <c r="J14" s="113">
        <f>'[1]1月'!J14+'[1]2月'!J14+'[1]3月'!J14+'[1]4月'!J14+'[1]5月'!J14+'[1]6月'!J14+'[1]7月'!J14+'[1]8月'!J14+'[1]9月'!J14+'[1]10月'!J14+'[1]11月'!J14+'[1]12月'!J14</f>
        <v>0</v>
      </c>
      <c r="K14" s="113">
        <f>'[1]1月'!K14+'[1]2月'!K14+'[1]3月'!K14+'[1]4月'!K14+'[1]5月'!K14+'[1]6月'!K14+'[1]7月'!K14+'[1]8月'!K14+'[1]9月'!K14+'[1]10月'!K14+'[1]11月'!K14+'[1]12月'!K14</f>
        <v>0</v>
      </c>
      <c r="L14" s="113">
        <f>'[1]1月'!L14+'[1]2月'!L14+'[1]3月'!L14+'[1]4月'!L14+'[1]5月'!L14+'[1]6月'!L14+'[1]7月'!L14+'[1]8月'!L14+'[1]9月'!L14+'[1]10月'!L14+'[1]11月'!L14+'[1]12月'!L14</f>
        <v>20</v>
      </c>
      <c r="M14" s="113">
        <f>'[1]1月'!M14+'[1]2月'!M14+'[1]3月'!M14+'[1]4月'!M14+'[1]5月'!M14+'[1]6月'!M14+'[1]7月'!M14+'[1]8月'!M14+'[1]9月'!M14+'[1]10月'!M14+'[1]11月'!M14+'[1]12月'!M14</f>
        <v>118</v>
      </c>
      <c r="N14" s="113">
        <f>'[1]1月'!N14+'[1]2月'!N14+'[1]3月'!N14+'[1]4月'!N14+'[1]5月'!N14+'[1]6月'!N14+'[1]7月'!N14+'[1]8月'!N14+'[1]9月'!N14+'[1]10月'!N14+'[1]11月'!N14+'[1]12月'!N14</f>
        <v>2</v>
      </c>
      <c r="O14" s="114">
        <f>'[1]1月'!O14+'[1]2月'!O14+'[1]3月'!O14+'[1]4月'!O14+'[1]5月'!O14+'[1]6月'!O14+'[1]7月'!O14+'[1]8月'!O14+'[1]9月'!O14+'[1]10月'!O14+'[1]11月'!O14+'[1]12月'!O14</f>
        <v>0</v>
      </c>
      <c r="P14" s="108">
        <f>SUM(Q14:AC14)</f>
        <v>178</v>
      </c>
      <c r="Q14" s="113">
        <f>'[1]1月'!Q14+'[1]2月'!Q14+'[1]3月'!Q14+'[1]4月'!Q14+'[1]5月'!Q14+'[1]6月'!Q14+'[1]7月'!Q14+'[1]8月'!Q14+'[1]9月'!Q14+'[1]10月'!Q14+'[1]11月'!Q14+'[1]12月'!Q14</f>
        <v>12</v>
      </c>
      <c r="R14" s="113">
        <f>'[1]1月'!R14+'[1]2月'!R14+'[1]3月'!R14+'[1]4月'!R14+'[1]5月'!R14+'[1]6月'!R14+'[1]7月'!R14+'[1]8月'!R14+'[1]9月'!R14+'[1]10月'!R14+'[1]11月'!R14+'[1]12月'!R14</f>
        <v>35</v>
      </c>
      <c r="S14" s="113">
        <f>'[1]1月'!S14+'[1]2月'!S14+'[1]3月'!S14+'[1]4月'!S14+'[1]5月'!S14+'[1]6月'!S14+'[1]7月'!S14+'[1]8月'!S14+'[1]9月'!S14+'[1]10月'!S14+'[1]11月'!S14+'[1]12月'!S14</f>
        <v>9</v>
      </c>
      <c r="T14" s="113">
        <f>'[1]1月'!T14+'[1]2月'!T14+'[1]3月'!T14+'[1]4月'!T14+'[1]5月'!T14+'[1]6月'!T14+'[1]7月'!T14+'[1]8月'!T14+'[1]9月'!T14+'[1]10月'!T14+'[1]11月'!T14+'[1]12月'!T14</f>
        <v>21</v>
      </c>
      <c r="U14" s="113">
        <f>'[1]1月'!U14+'[1]2月'!U14+'[1]3月'!U14+'[1]4月'!U14+'[1]5月'!U14+'[1]6月'!U14+'[1]7月'!U14+'[1]8月'!U14+'[1]9月'!U14+'[1]10月'!U14+'[1]11月'!U14+'[1]12月'!U14</f>
        <v>4</v>
      </c>
      <c r="V14" s="113">
        <f>'[1]1月'!V14+'[1]2月'!V14+'[1]3月'!V14+'[1]4月'!V14+'[1]5月'!V14+'[1]6月'!V14+'[1]7月'!V14+'[1]8月'!V14+'[1]9月'!V14+'[1]10月'!V14+'[1]11月'!V14+'[1]12月'!V14</f>
        <v>4</v>
      </c>
      <c r="W14" s="113">
        <f>'[1]1月'!W14+'[1]2月'!W14+'[1]3月'!W14+'[1]4月'!W14+'[1]5月'!W14+'[1]6月'!W14+'[1]7月'!W14+'[1]8月'!W14+'[1]9月'!W14+'[1]10月'!W14+'[1]11月'!W14+'[1]12月'!W14</f>
        <v>5</v>
      </c>
      <c r="X14" s="113">
        <f>'[1]1月'!X14+'[1]2月'!X14+'[1]3月'!X14+'[1]4月'!X14+'[1]5月'!X14+'[1]6月'!X14+'[1]7月'!X14+'[1]8月'!X14+'[1]9月'!X14+'[1]10月'!X14+'[1]11月'!X14+'[1]12月'!X14</f>
        <v>0</v>
      </c>
      <c r="Y14" s="113">
        <f>'[1]1月'!Y14+'[1]2月'!Y14+'[1]3月'!Y14+'[1]4月'!Y14+'[1]5月'!Y14+'[1]6月'!Y14+'[1]7月'!Y14+'[1]8月'!Y14+'[1]9月'!Y14+'[1]10月'!Y14+'[1]11月'!Y14+'[1]12月'!Y14</f>
        <v>0</v>
      </c>
      <c r="Z14" s="113">
        <f>'[1]1月'!Z14+'[1]2月'!Z14+'[1]3月'!Z14+'[1]4月'!Z14+'[1]5月'!Z14+'[1]6月'!Z14+'[1]7月'!Z14+'[1]8月'!Z14+'[1]9月'!Z14+'[1]10月'!Z14+'[1]11月'!Z14+'[1]12月'!Z14</f>
        <v>26</v>
      </c>
      <c r="AA14" s="113">
        <f>'[1]1月'!AA14+'[1]2月'!AA14+'[1]3月'!AA14+'[1]4月'!AA14+'[1]5月'!AA14+'[1]6月'!AA14+'[1]7月'!AA14+'[1]8月'!AA14+'[1]9月'!AA14+'[1]10月'!AA14+'[1]11月'!AA14+'[1]12月'!AA14</f>
        <v>62</v>
      </c>
      <c r="AB14" s="113">
        <f>'[1]1月'!AB14+'[1]2月'!AB14+'[1]3月'!AB14+'[1]4月'!AB14+'[1]5月'!AB14+'[1]6月'!AB14+'[1]7月'!AB14+'[1]8月'!AB14+'[1]9月'!AB14+'[1]10月'!AB14+'[1]11月'!AB14+'[1]12月'!AB14</f>
        <v>0</v>
      </c>
      <c r="AC14" s="114">
        <f>'[1]1月'!AC14+'[1]2月'!AC14+'[1]3月'!AC14+'[1]4月'!AC14+'[1]5月'!AC14+'[1]6月'!AC14+'[1]7月'!AC14+'[1]8月'!AC14+'[1]9月'!AC14+'[1]10月'!AC14+'[1]11月'!AC14+'[1]12月'!AC14</f>
        <v>0</v>
      </c>
      <c r="AD14" s="113">
        <f>'[1]1月'!AD14+'[1]2月'!AD14+'[1]3月'!AD14+'[1]4月'!AD14+'[1]5月'!AD14+'[1]6月'!AD14+'[1]7月'!AD14+'[1]8月'!AD14+'[1]9月'!AD14+'[1]10月'!AD14+'[1]11月'!AD14+'[1]12月'!AD14</f>
        <v>121</v>
      </c>
      <c r="AE14" s="114">
        <f>'[1]1月'!AE14+'[1]2月'!AE14+'[1]3月'!AE14+'[1]4月'!AE14+'[1]5月'!AE14+'[1]6月'!AE14+'[1]7月'!AE14+'[1]8月'!AE14+'[1]9月'!AE14+'[1]10月'!AE14+'[1]11月'!AE14+'[1]12月'!AE14</f>
        <v>121</v>
      </c>
      <c r="AF14" s="105"/>
      <c r="AG14" s="105"/>
      <c r="AH14" s="106"/>
      <c r="AI14" s="105"/>
      <c r="AJ14" s="105"/>
      <c r="AK14" s="106"/>
      <c r="AL14" s="105"/>
      <c r="AM14" s="107"/>
    </row>
    <row r="15" spans="1:41" ht="17.25" customHeight="1">
      <c r="A15" s="84" t="s">
        <v>88</v>
      </c>
      <c r="B15" s="85">
        <f>SUM(C15:O15,B16:B17)/2</f>
        <v>733</v>
      </c>
      <c r="C15" s="86">
        <f>C16+C17</f>
        <v>11</v>
      </c>
      <c r="D15" s="86">
        <f t="shared" ref="D15:O15" si="8">D16+D17</f>
        <v>105</v>
      </c>
      <c r="E15" s="86">
        <f t="shared" si="8"/>
        <v>34</v>
      </c>
      <c r="F15" s="86">
        <f t="shared" si="8"/>
        <v>116</v>
      </c>
      <c r="G15" s="86">
        <f t="shared" si="8"/>
        <v>50</v>
      </c>
      <c r="H15" s="86">
        <f t="shared" si="8"/>
        <v>7</v>
      </c>
      <c r="I15" s="86">
        <f t="shared" si="8"/>
        <v>27</v>
      </c>
      <c r="J15" s="86">
        <f t="shared" si="8"/>
        <v>4</v>
      </c>
      <c r="K15" s="86">
        <f t="shared" si="8"/>
        <v>0</v>
      </c>
      <c r="L15" s="86">
        <f t="shared" si="8"/>
        <v>122</v>
      </c>
      <c r="M15" s="86">
        <f t="shared" si="8"/>
        <v>250</v>
      </c>
      <c r="N15" s="86">
        <f t="shared" si="8"/>
        <v>7</v>
      </c>
      <c r="O15" s="87">
        <f t="shared" si="8"/>
        <v>0</v>
      </c>
      <c r="P15" s="108">
        <f>SUM(Q15:AC15,P16:P17)/2</f>
        <v>832</v>
      </c>
      <c r="Q15" s="88">
        <f>Q16+Q17</f>
        <v>31</v>
      </c>
      <c r="R15" s="88">
        <f t="shared" ref="R15:AE15" si="9">R16+R17</f>
        <v>112</v>
      </c>
      <c r="S15" s="88">
        <f t="shared" si="9"/>
        <v>32</v>
      </c>
      <c r="T15" s="88">
        <f t="shared" si="9"/>
        <v>99</v>
      </c>
      <c r="U15" s="88">
        <f t="shared" si="9"/>
        <v>54</v>
      </c>
      <c r="V15" s="88">
        <f t="shared" si="9"/>
        <v>12</v>
      </c>
      <c r="W15" s="88">
        <f t="shared" si="9"/>
        <v>44</v>
      </c>
      <c r="X15" s="88">
        <f t="shared" si="9"/>
        <v>1</v>
      </c>
      <c r="Y15" s="88">
        <f t="shared" si="9"/>
        <v>0</v>
      </c>
      <c r="Z15" s="88">
        <f t="shared" si="9"/>
        <v>141</v>
      </c>
      <c r="AA15" s="88">
        <f t="shared" si="9"/>
        <v>305</v>
      </c>
      <c r="AB15" s="88">
        <f t="shared" si="9"/>
        <v>1</v>
      </c>
      <c r="AC15" s="89">
        <f t="shared" si="9"/>
        <v>0</v>
      </c>
      <c r="AD15" s="88">
        <f t="shared" si="9"/>
        <v>584</v>
      </c>
      <c r="AE15" s="89">
        <f t="shared" si="9"/>
        <v>584</v>
      </c>
      <c r="AF15" s="90">
        <f>AG15+AH15</f>
        <v>136</v>
      </c>
      <c r="AG15" s="109">
        <f>'[1]1月'!AG15+'[1]2月'!AG15+'[1]3月'!AG15+'[1]4月'!AG15+'[1]5月'!AG15+'[1]6月'!AG15+'[1]7月'!AG15+'[1]8月'!AG15+'[1]9月'!AG15+'[1]10月'!AG15+'[1]11月'!AG15+'[1]12月'!AG15</f>
        <v>67</v>
      </c>
      <c r="AH15" s="117">
        <f>'[1]1月'!AH15+'[1]2月'!AH15+'[1]3月'!AH15+'[1]4月'!AH15+'[1]5月'!AH15+'[1]6月'!AH15+'[1]7月'!AH15+'[1]8月'!AH15+'[1]9月'!AH15+'[1]10月'!AH15+'[1]11月'!AH15+'[1]12月'!AH15</f>
        <v>69</v>
      </c>
      <c r="AI15" s="90">
        <f>AJ15+AK15</f>
        <v>304</v>
      </c>
      <c r="AJ15" s="109">
        <f>'[1]1月'!AJ15+'[1]2月'!AJ15+'[1]3月'!AJ15+'[1]4月'!AJ15+'[1]5月'!AJ15+'[1]6月'!AJ15+'[1]7月'!AJ15+'[1]8月'!AJ15+'[1]9月'!AJ15+'[1]10月'!AJ15+'[1]11月'!AJ15+'[1]12月'!AJ15</f>
        <v>175</v>
      </c>
      <c r="AK15" s="117">
        <f>'[1]1月'!AK15+'[1]2月'!AK15+'[1]3月'!AK15+'[1]4月'!AK15+'[1]5月'!AK15+'[1]6月'!AK15+'[1]7月'!AK15+'[1]8月'!AK15+'[1]9月'!AK15+'[1]10月'!AK15+'[1]11月'!AK15+'[1]12月'!AK15</f>
        <v>129</v>
      </c>
      <c r="AL15" s="109">
        <f>'[1]1月'!AL15+'[1]2月'!AL15+'[1]3月'!AL15+'[1]4月'!AL15+'[1]5月'!AL15+'[1]6月'!AL15+'[1]7月'!AL15+'[1]8月'!AL15+'[1]9月'!AL15+'[1]10月'!AL15+'[1]11月'!AL15+'[1]12月'!AL15</f>
        <v>95</v>
      </c>
      <c r="AM15" s="111">
        <f>'[1]1月'!AM15+'[1]2月'!AM15+'[1]3月'!AM15+'[1]4月'!AM15+'[1]5月'!AM15+'[1]6月'!AM15+'[1]7月'!AM15+'[1]8月'!AM15+'[1]9月'!AM15+'[1]10月'!AM15+'[1]11月'!AM15+'[1]12月'!AM15</f>
        <v>55</v>
      </c>
    </row>
    <row r="16" spans="1:41" ht="17.25" customHeight="1">
      <c r="A16" s="112" t="s">
        <v>91</v>
      </c>
      <c r="B16" s="85">
        <f>SUM(C16:O16)</f>
        <v>343</v>
      </c>
      <c r="C16" s="113">
        <f>'[1]1月'!C16+'[1]2月'!C16+'[1]3月'!C16+'[1]4月'!C16+'[1]5月'!C16+'[1]6月'!C16+'[1]7月'!C16+'[1]8月'!C16+'[1]9月'!C16+'[1]10月'!C16+'[1]11月'!C16+'[1]12月'!C16</f>
        <v>3</v>
      </c>
      <c r="D16" s="113">
        <f>'[1]1月'!D16+'[1]2月'!D16+'[1]3月'!D16+'[1]4月'!D16+'[1]5月'!D16+'[1]6月'!D16+'[1]7月'!D16+'[1]8月'!D16+'[1]9月'!D16+'[1]10月'!D16+'[1]11月'!D16+'[1]12月'!D16</f>
        <v>53</v>
      </c>
      <c r="E16" s="113">
        <f>'[1]1月'!E16+'[1]2月'!E16+'[1]3月'!E16+'[1]4月'!E16+'[1]5月'!E16+'[1]6月'!E16+'[1]7月'!E16+'[1]8月'!E16+'[1]9月'!E16+'[1]10月'!E16+'[1]11月'!E16+'[1]12月'!E16</f>
        <v>20</v>
      </c>
      <c r="F16" s="113">
        <f>'[1]1月'!F16+'[1]2月'!F16+'[1]3月'!F16+'[1]4月'!F16+'[1]5月'!F16+'[1]6月'!F16+'[1]7月'!F16+'[1]8月'!F16+'[1]9月'!F16+'[1]10月'!F16+'[1]11月'!F16+'[1]12月'!F16</f>
        <v>58</v>
      </c>
      <c r="G16" s="113">
        <f>'[1]1月'!G16+'[1]2月'!G16+'[1]3月'!G16+'[1]4月'!G16+'[1]5月'!G16+'[1]6月'!G16+'[1]7月'!G16+'[1]8月'!G16+'[1]9月'!G16+'[1]10月'!G16+'[1]11月'!G16+'[1]12月'!G16</f>
        <v>24</v>
      </c>
      <c r="H16" s="113">
        <f>'[1]1月'!H16+'[1]2月'!H16+'[1]3月'!H16+'[1]4月'!H16+'[1]5月'!H16+'[1]6月'!H16+'[1]7月'!H16+'[1]8月'!H16+'[1]9月'!H16+'[1]10月'!H16+'[1]11月'!H16+'[1]12月'!H16</f>
        <v>3</v>
      </c>
      <c r="I16" s="113">
        <f>'[1]1月'!I16+'[1]2月'!I16+'[1]3月'!I16+'[1]4月'!I16+'[1]5月'!I16+'[1]6月'!I16+'[1]7月'!I16+'[1]8月'!I16+'[1]9月'!I16+'[1]10月'!I16+'[1]11月'!I16+'[1]12月'!I16</f>
        <v>13</v>
      </c>
      <c r="J16" s="113">
        <f>'[1]1月'!J16+'[1]2月'!J16+'[1]3月'!J16+'[1]4月'!J16+'[1]5月'!J16+'[1]6月'!J16+'[1]7月'!J16+'[1]8月'!J16+'[1]9月'!J16+'[1]10月'!J16+'[1]11月'!J16+'[1]12月'!J16</f>
        <v>2</v>
      </c>
      <c r="K16" s="113">
        <f>'[1]1月'!K16+'[1]2月'!K16+'[1]3月'!K16+'[1]4月'!K16+'[1]5月'!K16+'[1]6月'!K16+'[1]7月'!K16+'[1]8月'!K16+'[1]9月'!K16+'[1]10月'!K16+'[1]11月'!K16+'[1]12月'!K16</f>
        <v>0</v>
      </c>
      <c r="L16" s="113">
        <f>'[1]1月'!L16+'[1]2月'!L16+'[1]3月'!L16+'[1]4月'!L16+'[1]5月'!L16+'[1]6月'!L16+'[1]7月'!L16+'[1]8月'!L16+'[1]9月'!L16+'[1]10月'!L16+'[1]11月'!L16+'[1]12月'!L16</f>
        <v>54</v>
      </c>
      <c r="M16" s="113">
        <f>'[1]1月'!M16+'[1]2月'!M16+'[1]3月'!M16+'[1]4月'!M16+'[1]5月'!M16+'[1]6月'!M16+'[1]7月'!M16+'[1]8月'!M16+'[1]9月'!M16+'[1]10月'!M16+'[1]11月'!M16+'[1]12月'!M16</f>
        <v>112</v>
      </c>
      <c r="N16" s="113">
        <f>'[1]1月'!N16+'[1]2月'!N16+'[1]3月'!N16+'[1]4月'!N16+'[1]5月'!N16+'[1]6月'!N16+'[1]7月'!N16+'[1]8月'!N16+'[1]9月'!N16+'[1]10月'!N16+'[1]11月'!N16+'[1]12月'!N16</f>
        <v>1</v>
      </c>
      <c r="O16" s="114">
        <f>'[1]1月'!O16+'[1]2月'!O16+'[1]3月'!O16+'[1]4月'!O16+'[1]5月'!O16+'[1]6月'!O16+'[1]7月'!O16+'[1]8月'!O16+'[1]9月'!O16+'[1]10月'!O16+'[1]11月'!O16+'[1]12月'!O16</f>
        <v>0</v>
      </c>
      <c r="P16" s="108">
        <f>SUM(Q16:AC16)</f>
        <v>371</v>
      </c>
      <c r="Q16" s="113">
        <f>'[1]1月'!Q16+'[1]2月'!Q16+'[1]3月'!Q16+'[1]4月'!Q16+'[1]5月'!Q16+'[1]6月'!Q16+'[1]7月'!Q16+'[1]8月'!Q16+'[1]9月'!Q16+'[1]10月'!Q16+'[1]11月'!Q16+'[1]12月'!Q16</f>
        <v>11</v>
      </c>
      <c r="R16" s="113">
        <f>'[1]1月'!R16+'[1]2月'!R16+'[1]3月'!R16+'[1]4月'!R16+'[1]5月'!R16+'[1]6月'!R16+'[1]7月'!R16+'[1]8月'!R16+'[1]9月'!R16+'[1]10月'!R16+'[1]11月'!R16+'[1]12月'!R16</f>
        <v>54</v>
      </c>
      <c r="S16" s="113">
        <f>'[1]1月'!S16+'[1]2月'!S16+'[1]3月'!S16+'[1]4月'!S16+'[1]5月'!S16+'[1]6月'!S16+'[1]7月'!S16+'[1]8月'!S16+'[1]9月'!S16+'[1]10月'!S16+'[1]11月'!S16+'[1]12月'!S16</f>
        <v>17</v>
      </c>
      <c r="T16" s="113">
        <f>'[1]1月'!T16+'[1]2月'!T16+'[1]3月'!T16+'[1]4月'!T16+'[1]5月'!T16+'[1]6月'!T16+'[1]7月'!T16+'[1]8月'!T16+'[1]9月'!T16+'[1]10月'!T16+'[1]11月'!T16+'[1]12月'!T16</f>
        <v>54</v>
      </c>
      <c r="U16" s="113">
        <f>'[1]1月'!U16+'[1]2月'!U16+'[1]3月'!U16+'[1]4月'!U16+'[1]5月'!U16+'[1]6月'!U16+'[1]7月'!U16+'[1]8月'!U16+'[1]9月'!U16+'[1]10月'!U16+'[1]11月'!U16+'[1]12月'!U16</f>
        <v>16</v>
      </c>
      <c r="V16" s="113">
        <f>'[1]1月'!V16+'[1]2月'!V16+'[1]3月'!V16+'[1]4月'!V16+'[1]5月'!V16+'[1]6月'!V16+'[1]7月'!V16+'[1]8月'!V16+'[1]9月'!V16+'[1]10月'!V16+'[1]11月'!V16+'[1]12月'!V16</f>
        <v>5</v>
      </c>
      <c r="W16" s="113">
        <f>'[1]1月'!W16+'[1]2月'!W16+'[1]3月'!W16+'[1]4月'!W16+'[1]5月'!W16+'[1]6月'!W16+'[1]7月'!W16+'[1]8月'!W16+'[1]9月'!W16+'[1]10月'!W16+'[1]11月'!W16+'[1]12月'!W16</f>
        <v>17</v>
      </c>
      <c r="X16" s="113">
        <f>'[1]1月'!X16+'[1]2月'!X16+'[1]3月'!X16+'[1]4月'!X16+'[1]5月'!X16+'[1]6月'!X16+'[1]7月'!X16+'[1]8月'!X16+'[1]9月'!X16+'[1]10月'!X16+'[1]11月'!X16+'[1]12月'!X16</f>
        <v>0</v>
      </c>
      <c r="Y16" s="113">
        <f>'[1]1月'!Y16+'[1]2月'!Y16+'[1]3月'!Y16+'[1]4月'!Y16+'[1]5月'!Y16+'[1]6月'!Y16+'[1]7月'!Y16+'[1]8月'!Y16+'[1]9月'!Y16+'[1]10月'!Y16+'[1]11月'!Y16+'[1]12月'!Y16</f>
        <v>0</v>
      </c>
      <c r="Z16" s="113">
        <f>'[1]1月'!Z16+'[1]2月'!Z16+'[1]3月'!Z16+'[1]4月'!Z16+'[1]5月'!Z16+'[1]6月'!Z16+'[1]7月'!Z16+'[1]8月'!Z16+'[1]9月'!Z16+'[1]10月'!Z16+'[1]11月'!Z16+'[1]12月'!Z16</f>
        <v>62</v>
      </c>
      <c r="AA16" s="113">
        <f>'[1]1月'!AA16+'[1]2月'!AA16+'[1]3月'!AA16+'[1]4月'!AA16+'[1]5月'!AA16+'[1]6月'!AA16+'[1]7月'!AA16+'[1]8月'!AA16+'[1]9月'!AA16+'[1]10月'!AA16+'[1]11月'!AA16+'[1]12月'!AA16</f>
        <v>135</v>
      </c>
      <c r="AB16" s="113">
        <f>'[1]1月'!AB16+'[1]2月'!AB16+'[1]3月'!AB16+'[1]4月'!AB16+'[1]5月'!AB16+'[1]6月'!AB16+'[1]7月'!AB16+'[1]8月'!AB16+'[1]9月'!AB16+'[1]10月'!AB16+'[1]11月'!AB16+'[1]12月'!AB16</f>
        <v>0</v>
      </c>
      <c r="AC16" s="114">
        <f>'[1]1月'!AC16+'[1]2月'!AC16+'[1]3月'!AC16+'[1]4月'!AC16+'[1]5月'!AC16+'[1]6月'!AC16+'[1]7月'!AC16+'[1]8月'!AC16+'[1]9月'!AC16+'[1]10月'!AC16+'[1]11月'!AC16+'[1]12月'!AC16</f>
        <v>0</v>
      </c>
      <c r="AD16" s="113">
        <f>'[1]1月'!AD16+'[1]2月'!AD16+'[1]3月'!AD16+'[1]4月'!AD16+'[1]5月'!AD16+'[1]6月'!AD16+'[1]7月'!AD16+'[1]8月'!AD16+'[1]9月'!AD16+'[1]10月'!AD16+'[1]11月'!AD16+'[1]12月'!AD16</f>
        <v>274</v>
      </c>
      <c r="AE16" s="114">
        <f>'[1]1月'!AE16+'[1]2月'!AE16+'[1]3月'!AE16+'[1]4月'!AE16+'[1]5月'!AE16+'[1]6月'!AE16+'[1]7月'!AE16+'[1]8月'!AE16+'[1]9月'!AE16+'[1]10月'!AE16+'[1]11月'!AE16+'[1]12月'!AE16</f>
        <v>274</v>
      </c>
      <c r="AF16" s="95"/>
      <c r="AG16" s="95"/>
      <c r="AH16" s="96"/>
      <c r="AI16" s="95"/>
      <c r="AJ16" s="95"/>
      <c r="AK16" s="96"/>
      <c r="AL16" s="95"/>
      <c r="AM16" s="97"/>
    </row>
    <row r="17" spans="1:39" ht="17.25" customHeight="1">
      <c r="A17" s="115" t="s">
        <v>82</v>
      </c>
      <c r="B17" s="99">
        <f>SUM(C17:O17)</f>
        <v>390</v>
      </c>
      <c r="C17" s="113">
        <f>'[1]1月'!C17+'[1]2月'!C17+'[1]3月'!C17+'[1]4月'!C17+'[1]5月'!C17+'[1]6月'!C17+'[1]7月'!C17+'[1]8月'!C17+'[1]9月'!C17+'[1]10月'!C17+'[1]11月'!C17+'[1]12月'!C17</f>
        <v>8</v>
      </c>
      <c r="D17" s="113">
        <f>'[1]1月'!D17+'[1]2月'!D17+'[1]3月'!D17+'[1]4月'!D17+'[1]5月'!D17+'[1]6月'!D17+'[1]7月'!D17+'[1]8月'!D17+'[1]9月'!D17+'[1]10月'!D17+'[1]11月'!D17+'[1]12月'!D17</f>
        <v>52</v>
      </c>
      <c r="E17" s="113">
        <f>'[1]1月'!E17+'[1]2月'!E17+'[1]3月'!E17+'[1]4月'!E17+'[1]5月'!E17+'[1]6月'!E17+'[1]7月'!E17+'[1]8月'!E17+'[1]9月'!E17+'[1]10月'!E17+'[1]11月'!E17+'[1]12月'!E17</f>
        <v>14</v>
      </c>
      <c r="F17" s="113">
        <f>'[1]1月'!F17+'[1]2月'!F17+'[1]3月'!F17+'[1]4月'!F17+'[1]5月'!F17+'[1]6月'!F17+'[1]7月'!F17+'[1]8月'!F17+'[1]9月'!F17+'[1]10月'!F17+'[1]11月'!F17+'[1]12月'!F17</f>
        <v>58</v>
      </c>
      <c r="G17" s="113">
        <f>'[1]1月'!G17+'[1]2月'!G17+'[1]3月'!G17+'[1]4月'!G17+'[1]5月'!G17+'[1]6月'!G17+'[1]7月'!G17+'[1]8月'!G17+'[1]9月'!G17+'[1]10月'!G17+'[1]11月'!G17+'[1]12月'!G17</f>
        <v>26</v>
      </c>
      <c r="H17" s="113">
        <f>'[1]1月'!H17+'[1]2月'!H17+'[1]3月'!H17+'[1]4月'!H17+'[1]5月'!H17+'[1]6月'!H17+'[1]7月'!H17+'[1]8月'!H17+'[1]9月'!H17+'[1]10月'!H17+'[1]11月'!H17+'[1]12月'!H17</f>
        <v>4</v>
      </c>
      <c r="I17" s="113">
        <f>'[1]1月'!I17+'[1]2月'!I17+'[1]3月'!I17+'[1]4月'!I17+'[1]5月'!I17+'[1]6月'!I17+'[1]7月'!I17+'[1]8月'!I17+'[1]9月'!I17+'[1]10月'!I17+'[1]11月'!I17+'[1]12月'!I17</f>
        <v>14</v>
      </c>
      <c r="J17" s="113">
        <f>'[1]1月'!J17+'[1]2月'!J17+'[1]3月'!J17+'[1]4月'!J17+'[1]5月'!J17+'[1]6月'!J17+'[1]7月'!J17+'[1]8月'!J17+'[1]9月'!J17+'[1]10月'!J17+'[1]11月'!J17+'[1]12月'!J17</f>
        <v>2</v>
      </c>
      <c r="K17" s="113">
        <f>'[1]1月'!K17+'[1]2月'!K17+'[1]3月'!K17+'[1]4月'!K17+'[1]5月'!K17+'[1]6月'!K17+'[1]7月'!K17+'[1]8月'!K17+'[1]9月'!K17+'[1]10月'!K17+'[1]11月'!K17+'[1]12月'!K17</f>
        <v>0</v>
      </c>
      <c r="L17" s="113">
        <f>'[1]1月'!L17+'[1]2月'!L17+'[1]3月'!L17+'[1]4月'!L17+'[1]5月'!L17+'[1]6月'!L17+'[1]7月'!L17+'[1]8月'!L17+'[1]9月'!L17+'[1]10月'!L17+'[1]11月'!L17+'[1]12月'!L17</f>
        <v>68</v>
      </c>
      <c r="M17" s="113">
        <f>'[1]1月'!M17+'[1]2月'!M17+'[1]3月'!M17+'[1]4月'!M17+'[1]5月'!M17+'[1]6月'!M17+'[1]7月'!M17+'[1]8月'!M17+'[1]9月'!M17+'[1]10月'!M17+'[1]11月'!M17+'[1]12月'!M17</f>
        <v>138</v>
      </c>
      <c r="N17" s="113">
        <f>'[1]1月'!N17+'[1]2月'!N17+'[1]3月'!N17+'[1]4月'!N17+'[1]5月'!N17+'[1]6月'!N17+'[1]7月'!N17+'[1]8月'!N17+'[1]9月'!N17+'[1]10月'!N17+'[1]11月'!N17+'[1]12月'!N17</f>
        <v>6</v>
      </c>
      <c r="O17" s="114">
        <f>'[1]1月'!O17+'[1]2月'!O17+'[1]3月'!O17+'[1]4月'!O17+'[1]5月'!O17+'[1]6月'!O17+'[1]7月'!O17+'[1]8月'!O17+'[1]9月'!O17+'[1]10月'!O17+'[1]11月'!O17+'[1]12月'!O17</f>
        <v>0</v>
      </c>
      <c r="P17" s="108">
        <f>SUM(Q17:AC17)</f>
        <v>461</v>
      </c>
      <c r="Q17" s="113">
        <f>'[1]1月'!Q17+'[1]2月'!Q17+'[1]3月'!Q17+'[1]4月'!Q17+'[1]5月'!Q17+'[1]6月'!Q17+'[1]7月'!Q17+'[1]8月'!Q17+'[1]9月'!Q17+'[1]10月'!Q17+'[1]11月'!Q17+'[1]12月'!Q17</f>
        <v>20</v>
      </c>
      <c r="R17" s="113">
        <f>'[1]1月'!R17+'[1]2月'!R17+'[1]3月'!R17+'[1]4月'!R17+'[1]5月'!R17+'[1]6月'!R17+'[1]7月'!R17+'[1]8月'!R17+'[1]9月'!R17+'[1]10月'!R17+'[1]11月'!R17+'[1]12月'!R17</f>
        <v>58</v>
      </c>
      <c r="S17" s="113">
        <f>'[1]1月'!S17+'[1]2月'!S17+'[1]3月'!S17+'[1]4月'!S17+'[1]5月'!S17+'[1]6月'!S17+'[1]7月'!S17+'[1]8月'!S17+'[1]9月'!S17+'[1]10月'!S17+'[1]11月'!S17+'[1]12月'!S17</f>
        <v>15</v>
      </c>
      <c r="T17" s="113">
        <f>'[1]1月'!T17+'[1]2月'!T17+'[1]3月'!T17+'[1]4月'!T17+'[1]5月'!T17+'[1]6月'!T17+'[1]7月'!T17+'[1]8月'!T17+'[1]9月'!T17+'[1]10月'!T17+'[1]11月'!T17+'[1]12月'!T17</f>
        <v>45</v>
      </c>
      <c r="U17" s="113">
        <f>'[1]1月'!U17+'[1]2月'!U17+'[1]3月'!U17+'[1]4月'!U17+'[1]5月'!U17+'[1]6月'!U17+'[1]7月'!U17+'[1]8月'!U17+'[1]9月'!U17+'[1]10月'!U17+'[1]11月'!U17+'[1]12月'!U17</f>
        <v>38</v>
      </c>
      <c r="V17" s="113">
        <f>'[1]1月'!V17+'[1]2月'!V17+'[1]3月'!V17+'[1]4月'!V17+'[1]5月'!V17+'[1]6月'!V17+'[1]7月'!V17+'[1]8月'!V17+'[1]9月'!V17+'[1]10月'!V17+'[1]11月'!V17+'[1]12月'!V17</f>
        <v>7</v>
      </c>
      <c r="W17" s="113">
        <f>'[1]1月'!W17+'[1]2月'!W17+'[1]3月'!W17+'[1]4月'!W17+'[1]5月'!W17+'[1]6月'!W17+'[1]7月'!W17+'[1]8月'!W17+'[1]9月'!W17+'[1]10月'!W17+'[1]11月'!W17+'[1]12月'!W17</f>
        <v>27</v>
      </c>
      <c r="X17" s="113">
        <f>'[1]1月'!X17+'[1]2月'!X17+'[1]3月'!X17+'[1]4月'!X17+'[1]5月'!X17+'[1]6月'!X17+'[1]7月'!X17+'[1]8月'!X17+'[1]9月'!X17+'[1]10月'!X17+'[1]11月'!X17+'[1]12月'!X17</f>
        <v>1</v>
      </c>
      <c r="Y17" s="113">
        <f>'[1]1月'!Y17+'[1]2月'!Y17+'[1]3月'!Y17+'[1]4月'!Y17+'[1]5月'!Y17+'[1]6月'!Y17+'[1]7月'!Y17+'[1]8月'!Y17+'[1]9月'!Y17+'[1]10月'!Y17+'[1]11月'!Y17+'[1]12月'!Y17</f>
        <v>0</v>
      </c>
      <c r="Z17" s="113">
        <f>'[1]1月'!Z17+'[1]2月'!Z17+'[1]3月'!Z17+'[1]4月'!Z17+'[1]5月'!Z17+'[1]6月'!Z17+'[1]7月'!Z17+'[1]8月'!Z17+'[1]9月'!Z17+'[1]10月'!Z17+'[1]11月'!Z17+'[1]12月'!Z17</f>
        <v>79</v>
      </c>
      <c r="AA17" s="113">
        <f>'[1]1月'!AA17+'[1]2月'!AA17+'[1]3月'!AA17+'[1]4月'!AA17+'[1]5月'!AA17+'[1]6月'!AA17+'[1]7月'!AA17+'[1]8月'!AA17+'[1]9月'!AA17+'[1]10月'!AA17+'[1]11月'!AA17+'[1]12月'!AA17</f>
        <v>170</v>
      </c>
      <c r="AB17" s="113">
        <f>'[1]1月'!AB17+'[1]2月'!AB17+'[1]3月'!AB17+'[1]4月'!AB17+'[1]5月'!AB17+'[1]6月'!AB17+'[1]7月'!AB17+'[1]8月'!AB17+'[1]9月'!AB17+'[1]10月'!AB17+'[1]11月'!AB17+'[1]12月'!AB17</f>
        <v>1</v>
      </c>
      <c r="AC17" s="114">
        <f>'[1]1月'!AC17+'[1]2月'!AC17+'[1]3月'!AC17+'[1]4月'!AC17+'[1]5月'!AC17+'[1]6月'!AC17+'[1]7月'!AC17+'[1]8月'!AC17+'[1]9月'!AC17+'[1]10月'!AC17+'[1]11月'!AC17+'[1]12月'!AC17</f>
        <v>0</v>
      </c>
      <c r="AD17" s="113">
        <f>'[1]1月'!AD17+'[1]2月'!AD17+'[1]3月'!AD17+'[1]4月'!AD17+'[1]5月'!AD17+'[1]6月'!AD17+'[1]7月'!AD17+'[1]8月'!AD17+'[1]9月'!AD17+'[1]10月'!AD17+'[1]11月'!AD17+'[1]12月'!AD17</f>
        <v>310</v>
      </c>
      <c r="AE17" s="114">
        <f>'[1]1月'!AE17+'[1]2月'!AE17+'[1]3月'!AE17+'[1]4月'!AE17+'[1]5月'!AE17+'[1]6月'!AE17+'[1]7月'!AE17+'[1]8月'!AE17+'[1]9月'!AE17+'[1]10月'!AE17+'[1]11月'!AE17+'[1]12月'!AE17</f>
        <v>310</v>
      </c>
      <c r="AF17" s="105"/>
      <c r="AG17" s="105"/>
      <c r="AH17" s="106"/>
      <c r="AI17" s="105"/>
      <c r="AJ17" s="105"/>
      <c r="AK17" s="106"/>
      <c r="AL17" s="105"/>
      <c r="AM17" s="107"/>
    </row>
    <row r="18" spans="1:39" ht="17.25" customHeight="1">
      <c r="A18" s="116" t="s">
        <v>88</v>
      </c>
      <c r="B18" s="85">
        <f>SUM(C18:O18,B19:B20)/2</f>
        <v>1376</v>
      </c>
      <c r="C18" s="86">
        <f>C19+C20</f>
        <v>9</v>
      </c>
      <c r="D18" s="86">
        <f t="shared" ref="D18:O18" si="10">D19+D20</f>
        <v>89</v>
      </c>
      <c r="E18" s="86">
        <f t="shared" si="10"/>
        <v>58</v>
      </c>
      <c r="F18" s="86">
        <f t="shared" si="10"/>
        <v>70</v>
      </c>
      <c r="G18" s="86">
        <f t="shared" si="10"/>
        <v>41</v>
      </c>
      <c r="H18" s="86">
        <f t="shared" si="10"/>
        <v>31</v>
      </c>
      <c r="I18" s="86">
        <f t="shared" si="10"/>
        <v>45</v>
      </c>
      <c r="J18" s="86">
        <f t="shared" si="10"/>
        <v>9</v>
      </c>
      <c r="K18" s="86">
        <f t="shared" si="10"/>
        <v>0</v>
      </c>
      <c r="L18" s="86">
        <f t="shared" si="10"/>
        <v>172</v>
      </c>
      <c r="M18" s="86">
        <f t="shared" si="10"/>
        <v>816</v>
      </c>
      <c r="N18" s="86">
        <f t="shared" si="10"/>
        <v>7</v>
      </c>
      <c r="O18" s="87">
        <f t="shared" si="10"/>
        <v>29</v>
      </c>
      <c r="P18" s="108">
        <f>SUM(Q18:AC18,P19:P20)/2</f>
        <v>1407</v>
      </c>
      <c r="Q18" s="88">
        <f>Q19+Q20</f>
        <v>32</v>
      </c>
      <c r="R18" s="88">
        <f t="shared" ref="R18:AE18" si="11">R19+R20</f>
        <v>93</v>
      </c>
      <c r="S18" s="88">
        <f t="shared" si="11"/>
        <v>46</v>
      </c>
      <c r="T18" s="88">
        <f t="shared" si="11"/>
        <v>84</v>
      </c>
      <c r="U18" s="88">
        <f t="shared" si="11"/>
        <v>33</v>
      </c>
      <c r="V18" s="88">
        <f t="shared" si="11"/>
        <v>19</v>
      </c>
      <c r="W18" s="88">
        <f t="shared" si="11"/>
        <v>38</v>
      </c>
      <c r="X18" s="88">
        <f t="shared" si="11"/>
        <v>5</v>
      </c>
      <c r="Y18" s="88">
        <f t="shared" si="11"/>
        <v>0</v>
      </c>
      <c r="Z18" s="88">
        <f t="shared" si="11"/>
        <v>191</v>
      </c>
      <c r="AA18" s="88">
        <f t="shared" si="11"/>
        <v>836</v>
      </c>
      <c r="AB18" s="88">
        <f t="shared" si="11"/>
        <v>0</v>
      </c>
      <c r="AC18" s="89">
        <f t="shared" si="11"/>
        <v>30</v>
      </c>
      <c r="AD18" s="88">
        <f t="shared" si="11"/>
        <v>648</v>
      </c>
      <c r="AE18" s="89">
        <f t="shared" si="11"/>
        <v>648</v>
      </c>
      <c r="AF18" s="90">
        <f>AG18+AH18</f>
        <v>146</v>
      </c>
      <c r="AG18" s="109">
        <f>'[1]1月'!AG18+'[1]2月'!AG18+'[1]3月'!AG18+'[1]4月'!AG18+'[1]5月'!AG18+'[1]6月'!AG18+'[1]7月'!AG18+'[1]8月'!AG18+'[1]9月'!AG18+'[1]10月'!AG18+'[1]11月'!AG18+'[1]12月'!AG18</f>
        <v>72</v>
      </c>
      <c r="AH18" s="117">
        <f>'[1]1月'!AH18+'[1]2月'!AH18+'[1]3月'!AH18+'[1]4月'!AH18+'[1]5月'!AH18+'[1]6月'!AH18+'[1]7月'!AH18+'[1]8月'!AH18+'[1]9月'!AH18+'[1]10月'!AH18+'[1]11月'!AH18+'[1]12月'!AH18</f>
        <v>74</v>
      </c>
      <c r="AI18" s="90">
        <f>AJ18+AK18</f>
        <v>140</v>
      </c>
      <c r="AJ18" s="109">
        <f>'[1]1月'!AJ18+'[1]2月'!AJ18+'[1]3月'!AJ18+'[1]4月'!AJ18+'[1]5月'!AJ18+'[1]6月'!AJ18+'[1]7月'!AJ18+'[1]8月'!AJ18+'[1]9月'!AJ18+'[1]10月'!AJ18+'[1]11月'!AJ18+'[1]12月'!AJ18</f>
        <v>87</v>
      </c>
      <c r="AK18" s="117">
        <f>'[1]1月'!AK18+'[1]2月'!AK18+'[1]3月'!AK18+'[1]4月'!AK18+'[1]5月'!AK18+'[1]6月'!AK18+'[1]7月'!AK18+'[1]8月'!AK18+'[1]9月'!AK18+'[1]10月'!AK18+'[1]11月'!AK18+'[1]12月'!AK18</f>
        <v>53</v>
      </c>
      <c r="AL18" s="109">
        <f>'[1]1月'!AL18+'[1]2月'!AL18+'[1]3月'!AL18+'[1]4月'!AL18+'[1]5月'!AL18+'[1]6月'!AL18+'[1]7月'!AL18+'[1]8月'!AL18+'[1]9月'!AL18+'[1]10月'!AL18+'[1]11月'!AL18+'[1]12月'!AL18</f>
        <v>122</v>
      </c>
      <c r="AM18" s="111">
        <f>'[1]1月'!AM18+'[1]2月'!AM18+'[1]3月'!AM18+'[1]4月'!AM18+'[1]5月'!AM18+'[1]6月'!AM18+'[1]7月'!AM18+'[1]8月'!AM18+'[1]9月'!AM18+'[1]10月'!AM18+'[1]11月'!AM18+'[1]12月'!AM18</f>
        <v>64</v>
      </c>
    </row>
    <row r="19" spans="1:39" ht="17.25" customHeight="1">
      <c r="A19" s="112" t="s">
        <v>92</v>
      </c>
      <c r="B19" s="85">
        <f>SUM(C19:O19)</f>
        <v>658</v>
      </c>
      <c r="C19" s="113">
        <f>'[1]1月'!C19+'[1]2月'!C19+'[1]3月'!C19+'[1]4月'!C19+'[1]5月'!C19+'[1]6月'!C19+'[1]7月'!C19+'[1]8月'!C19+'[1]9月'!C19+'[1]10月'!C19+'[1]11月'!C19+'[1]12月'!C19</f>
        <v>6</v>
      </c>
      <c r="D19" s="113">
        <f>'[1]1月'!D19+'[1]2月'!D19+'[1]3月'!D19+'[1]4月'!D19+'[1]5月'!D19+'[1]6月'!D19+'[1]7月'!D19+'[1]8月'!D19+'[1]9月'!D19+'[1]10月'!D19+'[1]11月'!D19+'[1]12月'!D19</f>
        <v>44</v>
      </c>
      <c r="E19" s="113">
        <f>'[1]1月'!E19+'[1]2月'!E19+'[1]3月'!E19+'[1]4月'!E19+'[1]5月'!E19+'[1]6月'!E19+'[1]7月'!E19+'[1]8月'!E19+'[1]9月'!E19+'[1]10月'!E19+'[1]11月'!E19+'[1]12月'!E19</f>
        <v>22</v>
      </c>
      <c r="F19" s="113">
        <f>'[1]1月'!F19+'[1]2月'!F19+'[1]3月'!F19+'[1]4月'!F19+'[1]5月'!F19+'[1]6月'!F19+'[1]7月'!F19+'[1]8月'!F19+'[1]9月'!F19+'[1]10月'!F19+'[1]11月'!F19+'[1]12月'!F19</f>
        <v>34</v>
      </c>
      <c r="G19" s="113">
        <f>'[1]1月'!G19+'[1]2月'!G19+'[1]3月'!G19+'[1]4月'!G19+'[1]5月'!G19+'[1]6月'!G19+'[1]7月'!G19+'[1]8月'!G19+'[1]9月'!G19+'[1]10月'!G19+'[1]11月'!G19+'[1]12月'!G19</f>
        <v>15</v>
      </c>
      <c r="H19" s="113">
        <f>'[1]1月'!H19+'[1]2月'!H19+'[1]3月'!H19+'[1]4月'!H19+'[1]5月'!H19+'[1]6月'!H19+'[1]7月'!H19+'[1]8月'!H19+'[1]9月'!H19+'[1]10月'!H19+'[1]11月'!H19+'[1]12月'!H19</f>
        <v>16</v>
      </c>
      <c r="I19" s="113">
        <f>'[1]1月'!I19+'[1]2月'!I19+'[1]3月'!I19+'[1]4月'!I19+'[1]5月'!I19+'[1]6月'!I19+'[1]7月'!I19+'[1]8月'!I19+'[1]9月'!I19+'[1]10月'!I19+'[1]11月'!I19+'[1]12月'!I19</f>
        <v>23</v>
      </c>
      <c r="J19" s="113">
        <f>'[1]1月'!J19+'[1]2月'!J19+'[1]3月'!J19+'[1]4月'!J19+'[1]5月'!J19+'[1]6月'!J19+'[1]7月'!J19+'[1]8月'!J19+'[1]9月'!J19+'[1]10月'!J19+'[1]11月'!J19+'[1]12月'!J19</f>
        <v>4</v>
      </c>
      <c r="K19" s="113">
        <f>'[1]1月'!K19+'[1]2月'!K19+'[1]3月'!K19+'[1]4月'!K19+'[1]5月'!K19+'[1]6月'!K19+'[1]7月'!K19+'[1]8月'!K19+'[1]9月'!K19+'[1]10月'!K19+'[1]11月'!K19+'[1]12月'!K19</f>
        <v>0</v>
      </c>
      <c r="L19" s="113">
        <f>'[1]1月'!L19+'[1]2月'!L19+'[1]3月'!L19+'[1]4月'!L19+'[1]5月'!L19+'[1]6月'!L19+'[1]7月'!L19+'[1]8月'!L19+'[1]9月'!L19+'[1]10月'!L19+'[1]11月'!L19+'[1]12月'!L19</f>
        <v>94</v>
      </c>
      <c r="M19" s="113">
        <f>'[1]1月'!M19+'[1]2月'!M19+'[1]3月'!M19+'[1]4月'!M19+'[1]5月'!M19+'[1]6月'!M19+'[1]7月'!M19+'[1]8月'!M19+'[1]9月'!M19+'[1]10月'!M19+'[1]11月'!M19+'[1]12月'!M19</f>
        <v>386</v>
      </c>
      <c r="N19" s="113">
        <f>'[1]1月'!N19+'[1]2月'!N19+'[1]3月'!N19+'[1]4月'!N19+'[1]5月'!N19+'[1]6月'!N19+'[1]7月'!N19+'[1]8月'!N19+'[1]9月'!N19+'[1]10月'!N19+'[1]11月'!N19+'[1]12月'!N19</f>
        <v>0</v>
      </c>
      <c r="O19" s="114">
        <f>'[1]1月'!O19+'[1]2月'!O19+'[1]3月'!O19+'[1]4月'!O19+'[1]5月'!O19+'[1]6月'!O19+'[1]7月'!O19+'[1]8月'!O19+'[1]9月'!O19+'[1]10月'!O19+'[1]11月'!O19+'[1]12月'!O19</f>
        <v>14</v>
      </c>
      <c r="P19" s="108">
        <f>SUM(Q19:AC19)</f>
        <v>673</v>
      </c>
      <c r="Q19" s="113">
        <f>'[1]1月'!Q19+'[1]2月'!Q19+'[1]3月'!Q19+'[1]4月'!Q19+'[1]5月'!Q19+'[1]6月'!Q19+'[1]7月'!Q19+'[1]8月'!Q19+'[1]9月'!Q19+'[1]10月'!Q19+'[1]11月'!Q19+'[1]12月'!Q19</f>
        <v>16</v>
      </c>
      <c r="R19" s="113">
        <f>'[1]1月'!R19+'[1]2月'!R19+'[1]3月'!R19+'[1]4月'!R19+'[1]5月'!R19+'[1]6月'!R19+'[1]7月'!R19+'[1]8月'!R19+'[1]9月'!R19+'[1]10月'!R19+'[1]11月'!R19+'[1]12月'!R19</f>
        <v>43</v>
      </c>
      <c r="S19" s="113">
        <f>'[1]1月'!S19+'[1]2月'!S19+'[1]3月'!S19+'[1]4月'!S19+'[1]5月'!S19+'[1]6月'!S19+'[1]7月'!S19+'[1]8月'!S19+'[1]9月'!S19+'[1]10月'!S19+'[1]11月'!S19+'[1]12月'!S19</f>
        <v>16</v>
      </c>
      <c r="T19" s="113">
        <f>'[1]1月'!T19+'[1]2月'!T19+'[1]3月'!T19+'[1]4月'!T19+'[1]5月'!T19+'[1]6月'!T19+'[1]7月'!T19+'[1]8月'!T19+'[1]9月'!T19+'[1]10月'!T19+'[1]11月'!T19+'[1]12月'!T19</f>
        <v>38</v>
      </c>
      <c r="U19" s="113">
        <f>'[1]1月'!U19+'[1]2月'!U19+'[1]3月'!U19+'[1]4月'!U19+'[1]5月'!U19+'[1]6月'!U19+'[1]7月'!U19+'[1]8月'!U19+'[1]9月'!U19+'[1]10月'!U19+'[1]11月'!U19+'[1]12月'!U19</f>
        <v>11</v>
      </c>
      <c r="V19" s="113">
        <f>'[1]1月'!V19+'[1]2月'!V19+'[1]3月'!V19+'[1]4月'!V19+'[1]5月'!V19+'[1]6月'!V19+'[1]7月'!V19+'[1]8月'!V19+'[1]9月'!V19+'[1]10月'!V19+'[1]11月'!V19+'[1]12月'!V19</f>
        <v>12</v>
      </c>
      <c r="W19" s="113">
        <f>'[1]1月'!W19+'[1]2月'!W19+'[1]3月'!W19+'[1]4月'!W19+'[1]5月'!W19+'[1]6月'!W19+'[1]7月'!W19+'[1]8月'!W19+'[1]9月'!W19+'[1]10月'!W19+'[1]11月'!W19+'[1]12月'!W19</f>
        <v>18</v>
      </c>
      <c r="X19" s="113">
        <f>'[1]1月'!X19+'[1]2月'!X19+'[1]3月'!X19+'[1]4月'!X19+'[1]5月'!X19+'[1]6月'!X19+'[1]7月'!X19+'[1]8月'!X19+'[1]9月'!X19+'[1]10月'!X19+'[1]11月'!X19+'[1]12月'!X19</f>
        <v>2</v>
      </c>
      <c r="Y19" s="113">
        <f>'[1]1月'!Y19+'[1]2月'!Y19+'[1]3月'!Y19+'[1]4月'!Y19+'[1]5月'!Y19+'[1]6月'!Y19+'[1]7月'!Y19+'[1]8月'!Y19+'[1]9月'!Y19+'[1]10月'!Y19+'[1]11月'!Y19+'[1]12月'!Y19</f>
        <v>0</v>
      </c>
      <c r="Z19" s="113">
        <f>'[1]1月'!Z19+'[1]2月'!Z19+'[1]3月'!Z19+'[1]4月'!Z19+'[1]5月'!Z19+'[1]6月'!Z19+'[1]7月'!Z19+'[1]8月'!Z19+'[1]9月'!Z19+'[1]10月'!Z19+'[1]11月'!Z19+'[1]12月'!Z19</f>
        <v>99</v>
      </c>
      <c r="AA19" s="113">
        <f>'[1]1月'!AA19+'[1]2月'!AA19+'[1]3月'!AA19+'[1]4月'!AA19+'[1]5月'!AA19+'[1]6月'!AA19+'[1]7月'!AA19+'[1]8月'!AA19+'[1]9月'!AA19+'[1]10月'!AA19+'[1]11月'!AA19+'[1]12月'!AA19</f>
        <v>404</v>
      </c>
      <c r="AB19" s="113">
        <f>'[1]1月'!AB19+'[1]2月'!AB19+'[1]3月'!AB19+'[1]4月'!AB19+'[1]5月'!AB19+'[1]6月'!AB19+'[1]7月'!AB19+'[1]8月'!AB19+'[1]9月'!AB19+'[1]10月'!AB19+'[1]11月'!AB19+'[1]12月'!AB19</f>
        <v>0</v>
      </c>
      <c r="AC19" s="114">
        <f>'[1]1月'!AC19+'[1]2月'!AC19+'[1]3月'!AC19+'[1]4月'!AC19+'[1]5月'!AC19+'[1]6月'!AC19+'[1]7月'!AC19+'[1]8月'!AC19+'[1]9月'!AC19+'[1]10月'!AC19+'[1]11月'!AC19+'[1]12月'!AC19</f>
        <v>14</v>
      </c>
      <c r="AD19" s="113">
        <f>'[1]1月'!AD19+'[1]2月'!AD19+'[1]3月'!AD19+'[1]4月'!AD19+'[1]5月'!AD19+'[1]6月'!AD19+'[1]7月'!AD19+'[1]8月'!AD19+'[1]9月'!AD19+'[1]10月'!AD19+'[1]11月'!AD19+'[1]12月'!AD19</f>
        <v>327</v>
      </c>
      <c r="AE19" s="114">
        <f>'[1]1月'!AE19+'[1]2月'!AE19+'[1]3月'!AE19+'[1]4月'!AE19+'[1]5月'!AE19+'[1]6月'!AE19+'[1]7月'!AE19+'[1]8月'!AE19+'[1]9月'!AE19+'[1]10月'!AE19+'[1]11月'!AE19+'[1]12月'!AE19</f>
        <v>327</v>
      </c>
      <c r="AF19" s="95"/>
      <c r="AG19" s="95"/>
      <c r="AH19" s="96"/>
      <c r="AI19" s="95"/>
      <c r="AJ19" s="95"/>
      <c r="AK19" s="96"/>
      <c r="AL19" s="95"/>
      <c r="AM19" s="97"/>
    </row>
    <row r="20" spans="1:39" ht="17.25" customHeight="1">
      <c r="A20" s="115" t="s">
        <v>82</v>
      </c>
      <c r="B20" s="99">
        <f>SUM(C20:O20)</f>
        <v>718</v>
      </c>
      <c r="C20" s="113">
        <f>'[1]1月'!C20+'[1]2月'!C20+'[1]3月'!C20+'[1]4月'!C20+'[1]5月'!C20+'[1]6月'!C20+'[1]7月'!C20+'[1]8月'!C20+'[1]9月'!C20+'[1]10月'!C20+'[1]11月'!C20+'[1]12月'!C20</f>
        <v>3</v>
      </c>
      <c r="D20" s="113">
        <f>'[1]1月'!D20+'[1]2月'!D20+'[1]3月'!D20+'[1]4月'!D20+'[1]5月'!D20+'[1]6月'!D20+'[1]7月'!D20+'[1]8月'!D20+'[1]9月'!D20+'[1]10月'!D20+'[1]11月'!D20+'[1]12月'!D20</f>
        <v>45</v>
      </c>
      <c r="E20" s="113">
        <f>'[1]1月'!E20+'[1]2月'!E20+'[1]3月'!E20+'[1]4月'!E20+'[1]5月'!E20+'[1]6月'!E20+'[1]7月'!E20+'[1]8月'!E20+'[1]9月'!E20+'[1]10月'!E20+'[1]11月'!E20+'[1]12月'!E20</f>
        <v>36</v>
      </c>
      <c r="F20" s="113">
        <f>'[1]1月'!F20+'[1]2月'!F20+'[1]3月'!F20+'[1]4月'!F20+'[1]5月'!F20+'[1]6月'!F20+'[1]7月'!F20+'[1]8月'!F20+'[1]9月'!F20+'[1]10月'!F20+'[1]11月'!F20+'[1]12月'!F20</f>
        <v>36</v>
      </c>
      <c r="G20" s="113">
        <f>'[1]1月'!G20+'[1]2月'!G20+'[1]3月'!G20+'[1]4月'!G20+'[1]5月'!G20+'[1]6月'!G20+'[1]7月'!G20+'[1]8月'!G20+'[1]9月'!G20+'[1]10月'!G20+'[1]11月'!G20+'[1]12月'!G20</f>
        <v>26</v>
      </c>
      <c r="H20" s="113">
        <f>'[1]1月'!H20+'[1]2月'!H20+'[1]3月'!H20+'[1]4月'!H20+'[1]5月'!H20+'[1]6月'!H20+'[1]7月'!H20+'[1]8月'!H20+'[1]9月'!H20+'[1]10月'!H20+'[1]11月'!H20+'[1]12月'!H20</f>
        <v>15</v>
      </c>
      <c r="I20" s="113">
        <f>'[1]1月'!I20+'[1]2月'!I20+'[1]3月'!I20+'[1]4月'!I20+'[1]5月'!I20+'[1]6月'!I20+'[1]7月'!I20+'[1]8月'!I20+'[1]9月'!I20+'[1]10月'!I20+'[1]11月'!I20+'[1]12月'!I20</f>
        <v>22</v>
      </c>
      <c r="J20" s="113">
        <f>'[1]1月'!J20+'[1]2月'!J20+'[1]3月'!J20+'[1]4月'!J20+'[1]5月'!J20+'[1]6月'!J20+'[1]7月'!J20+'[1]8月'!J20+'[1]9月'!J20+'[1]10月'!J20+'[1]11月'!J20+'[1]12月'!J20</f>
        <v>5</v>
      </c>
      <c r="K20" s="113">
        <f>'[1]1月'!K20+'[1]2月'!K20+'[1]3月'!K20+'[1]4月'!K20+'[1]5月'!K20+'[1]6月'!K20+'[1]7月'!K20+'[1]8月'!K20+'[1]9月'!K20+'[1]10月'!K20+'[1]11月'!K20+'[1]12月'!K20</f>
        <v>0</v>
      </c>
      <c r="L20" s="113">
        <f>'[1]1月'!L20+'[1]2月'!L20+'[1]3月'!L20+'[1]4月'!L20+'[1]5月'!L20+'[1]6月'!L20+'[1]7月'!L20+'[1]8月'!L20+'[1]9月'!L20+'[1]10月'!L20+'[1]11月'!L20+'[1]12月'!L20</f>
        <v>78</v>
      </c>
      <c r="M20" s="113">
        <f>'[1]1月'!M20+'[1]2月'!M20+'[1]3月'!M20+'[1]4月'!M20+'[1]5月'!M20+'[1]6月'!M20+'[1]7月'!M20+'[1]8月'!M20+'[1]9月'!M20+'[1]10月'!M20+'[1]11月'!M20+'[1]12月'!M20</f>
        <v>430</v>
      </c>
      <c r="N20" s="113">
        <f>'[1]1月'!N20+'[1]2月'!N20+'[1]3月'!N20+'[1]4月'!N20+'[1]5月'!N20+'[1]6月'!N20+'[1]7月'!N20+'[1]8月'!N20+'[1]9月'!N20+'[1]10月'!N20+'[1]11月'!N20+'[1]12月'!N20</f>
        <v>7</v>
      </c>
      <c r="O20" s="114">
        <f>'[1]1月'!O20+'[1]2月'!O20+'[1]3月'!O20+'[1]4月'!O20+'[1]5月'!O20+'[1]6月'!O20+'[1]7月'!O20+'[1]8月'!O20+'[1]9月'!O20+'[1]10月'!O20+'[1]11月'!O20+'[1]12月'!O20</f>
        <v>15</v>
      </c>
      <c r="P20" s="108">
        <f>SUM(Q20:AC20)</f>
        <v>734</v>
      </c>
      <c r="Q20" s="113">
        <f>'[1]1月'!Q20+'[1]2月'!Q20+'[1]3月'!Q20+'[1]4月'!Q20+'[1]5月'!Q20+'[1]6月'!Q20+'[1]7月'!Q20+'[1]8月'!Q20+'[1]9月'!Q20+'[1]10月'!Q20+'[1]11月'!Q20+'[1]12月'!Q20</f>
        <v>16</v>
      </c>
      <c r="R20" s="113">
        <f>'[1]1月'!R20+'[1]2月'!R20+'[1]3月'!R20+'[1]4月'!R20+'[1]5月'!R20+'[1]6月'!R20+'[1]7月'!R20+'[1]8月'!R20+'[1]9月'!R20+'[1]10月'!R20+'[1]11月'!R20+'[1]12月'!R20</f>
        <v>50</v>
      </c>
      <c r="S20" s="113">
        <f>'[1]1月'!S20+'[1]2月'!S20+'[1]3月'!S20+'[1]4月'!S20+'[1]5月'!S20+'[1]6月'!S20+'[1]7月'!S20+'[1]8月'!S20+'[1]9月'!S20+'[1]10月'!S20+'[1]11月'!S20+'[1]12月'!S20</f>
        <v>30</v>
      </c>
      <c r="T20" s="113">
        <f>'[1]1月'!T20+'[1]2月'!T20+'[1]3月'!T20+'[1]4月'!T20+'[1]5月'!T20+'[1]6月'!T20+'[1]7月'!T20+'[1]8月'!T20+'[1]9月'!T20+'[1]10月'!T20+'[1]11月'!T20+'[1]12月'!T20</f>
        <v>46</v>
      </c>
      <c r="U20" s="113">
        <f>'[1]1月'!U20+'[1]2月'!U20+'[1]3月'!U20+'[1]4月'!U20+'[1]5月'!U20+'[1]6月'!U20+'[1]7月'!U20+'[1]8月'!U20+'[1]9月'!U20+'[1]10月'!U20+'[1]11月'!U20+'[1]12月'!U20</f>
        <v>22</v>
      </c>
      <c r="V20" s="113">
        <f>'[1]1月'!V20+'[1]2月'!V20+'[1]3月'!V20+'[1]4月'!V20+'[1]5月'!V20+'[1]6月'!V20+'[1]7月'!V20+'[1]8月'!V20+'[1]9月'!V20+'[1]10月'!V20+'[1]11月'!V20+'[1]12月'!V20</f>
        <v>7</v>
      </c>
      <c r="W20" s="113">
        <f>'[1]1月'!W20+'[1]2月'!W20+'[1]3月'!W20+'[1]4月'!W20+'[1]5月'!W20+'[1]6月'!W20+'[1]7月'!W20+'[1]8月'!W20+'[1]9月'!W20+'[1]10月'!W20+'[1]11月'!W20+'[1]12月'!W20</f>
        <v>20</v>
      </c>
      <c r="X20" s="113">
        <f>'[1]1月'!X20+'[1]2月'!X20+'[1]3月'!X20+'[1]4月'!X20+'[1]5月'!X20+'[1]6月'!X20+'[1]7月'!X20+'[1]8月'!X20+'[1]9月'!X20+'[1]10月'!X20+'[1]11月'!X20+'[1]12月'!X20</f>
        <v>3</v>
      </c>
      <c r="Y20" s="113">
        <f>'[1]1月'!Y20+'[1]2月'!Y20+'[1]3月'!Y20+'[1]4月'!Y20+'[1]5月'!Y20+'[1]6月'!Y20+'[1]7月'!Y20+'[1]8月'!Y20+'[1]9月'!Y20+'[1]10月'!Y20+'[1]11月'!Y20+'[1]12月'!Y20</f>
        <v>0</v>
      </c>
      <c r="Z20" s="113">
        <f>'[1]1月'!Z20+'[1]2月'!Z20+'[1]3月'!Z20+'[1]4月'!Z20+'[1]5月'!Z20+'[1]6月'!Z20+'[1]7月'!Z20+'[1]8月'!Z20+'[1]9月'!Z20+'[1]10月'!Z20+'[1]11月'!Z20+'[1]12月'!Z20</f>
        <v>92</v>
      </c>
      <c r="AA20" s="113">
        <f>'[1]1月'!AA20+'[1]2月'!AA20+'[1]3月'!AA20+'[1]4月'!AA20+'[1]5月'!AA20+'[1]6月'!AA20+'[1]7月'!AA20+'[1]8月'!AA20+'[1]9月'!AA20+'[1]10月'!AA20+'[1]11月'!AA20+'[1]12月'!AA20</f>
        <v>432</v>
      </c>
      <c r="AB20" s="113">
        <f>'[1]1月'!AB20+'[1]2月'!AB20+'[1]3月'!AB20+'[1]4月'!AB20+'[1]5月'!AB20+'[1]6月'!AB20+'[1]7月'!AB20+'[1]8月'!AB20+'[1]9月'!AB20+'[1]10月'!AB20+'[1]11月'!AB20+'[1]12月'!AB20</f>
        <v>0</v>
      </c>
      <c r="AC20" s="114">
        <f>'[1]1月'!AC20+'[1]2月'!AC20+'[1]3月'!AC20+'[1]4月'!AC20+'[1]5月'!AC20+'[1]6月'!AC20+'[1]7月'!AC20+'[1]8月'!AC20+'[1]9月'!AC20+'[1]10月'!AC20+'[1]11月'!AC20+'[1]12月'!AC20</f>
        <v>16</v>
      </c>
      <c r="AD20" s="113">
        <f>'[1]1月'!AD20+'[1]2月'!AD20+'[1]3月'!AD20+'[1]4月'!AD20+'[1]5月'!AD20+'[1]6月'!AD20+'[1]7月'!AD20+'[1]8月'!AD20+'[1]9月'!AD20+'[1]10月'!AD20+'[1]11月'!AD20+'[1]12月'!AD20</f>
        <v>321</v>
      </c>
      <c r="AE20" s="114">
        <f>'[1]1月'!AE20+'[1]2月'!AE20+'[1]3月'!AE20+'[1]4月'!AE20+'[1]5月'!AE20+'[1]6月'!AE20+'[1]7月'!AE20+'[1]8月'!AE20+'[1]9月'!AE20+'[1]10月'!AE20+'[1]11月'!AE20+'[1]12月'!AE20</f>
        <v>321</v>
      </c>
      <c r="AF20" s="105"/>
      <c r="AG20" s="105"/>
      <c r="AH20" s="106"/>
      <c r="AI20" s="105"/>
      <c r="AJ20" s="105"/>
      <c r="AK20" s="106"/>
      <c r="AL20" s="105"/>
      <c r="AM20" s="107"/>
    </row>
    <row r="21" spans="1:39" ht="17.25" customHeight="1">
      <c r="A21" s="116" t="s">
        <v>88</v>
      </c>
      <c r="B21" s="85">
        <f>SUM(C21:O21,B22:B23)/2</f>
        <v>3864</v>
      </c>
      <c r="C21" s="86">
        <f>C22+C23</f>
        <v>49</v>
      </c>
      <c r="D21" s="86">
        <f t="shared" ref="D21:O21" si="12">D22+D23</f>
        <v>260</v>
      </c>
      <c r="E21" s="86">
        <f t="shared" si="12"/>
        <v>134</v>
      </c>
      <c r="F21" s="86">
        <f t="shared" si="12"/>
        <v>154</v>
      </c>
      <c r="G21" s="86">
        <f t="shared" si="12"/>
        <v>81</v>
      </c>
      <c r="H21" s="86">
        <f t="shared" si="12"/>
        <v>32</v>
      </c>
      <c r="I21" s="86">
        <f t="shared" si="12"/>
        <v>88</v>
      </c>
      <c r="J21" s="86">
        <f t="shared" si="12"/>
        <v>9</v>
      </c>
      <c r="K21" s="86">
        <f t="shared" si="12"/>
        <v>1</v>
      </c>
      <c r="L21" s="86">
        <f t="shared" si="12"/>
        <v>380</v>
      </c>
      <c r="M21" s="86">
        <f t="shared" si="12"/>
        <v>2652</v>
      </c>
      <c r="N21" s="86">
        <f t="shared" si="12"/>
        <v>24</v>
      </c>
      <c r="O21" s="87">
        <f t="shared" si="12"/>
        <v>0</v>
      </c>
      <c r="P21" s="108">
        <f>SUM(P22:P23)</f>
        <v>3776</v>
      </c>
      <c r="Q21" s="88">
        <f>Q22+Q23</f>
        <v>103</v>
      </c>
      <c r="R21" s="88">
        <f t="shared" ref="R21:AE21" si="13">R22+R23</f>
        <v>316</v>
      </c>
      <c r="S21" s="88">
        <f t="shared" si="13"/>
        <v>147</v>
      </c>
      <c r="T21" s="88">
        <f t="shared" si="13"/>
        <v>278</v>
      </c>
      <c r="U21" s="88">
        <f t="shared" si="13"/>
        <v>124</v>
      </c>
      <c r="V21" s="88">
        <f t="shared" si="13"/>
        <v>54</v>
      </c>
      <c r="W21" s="88">
        <f t="shared" si="13"/>
        <v>87</v>
      </c>
      <c r="X21" s="88">
        <f t="shared" si="13"/>
        <v>18</v>
      </c>
      <c r="Y21" s="88">
        <f t="shared" si="13"/>
        <v>0</v>
      </c>
      <c r="Z21" s="88">
        <f t="shared" si="13"/>
        <v>432</v>
      </c>
      <c r="AA21" s="88">
        <f t="shared" si="13"/>
        <v>2217</v>
      </c>
      <c r="AB21" s="88">
        <f t="shared" si="13"/>
        <v>0</v>
      </c>
      <c r="AC21" s="89">
        <f t="shared" si="13"/>
        <v>0</v>
      </c>
      <c r="AD21" s="88">
        <f t="shared" si="13"/>
        <v>2361</v>
      </c>
      <c r="AE21" s="89">
        <f t="shared" si="13"/>
        <v>2361</v>
      </c>
      <c r="AF21" s="90">
        <f>AG21+AH21</f>
        <v>523</v>
      </c>
      <c r="AG21" s="109">
        <f>'[1]1月'!AG21+'[1]2月'!AG21+'[1]3月'!AG21+'[1]4月'!AG21+'[1]5月'!AG21+'[1]6月'!AG21+'[1]7月'!AG21+'[1]8月'!AG21+'[1]9月'!AG21+'[1]10月'!AG21+'[1]11月'!AG21+'[1]12月'!AG21</f>
        <v>277</v>
      </c>
      <c r="AH21" s="117">
        <f>'[1]1月'!AH21+'[1]2月'!AH21+'[1]3月'!AH21+'[1]4月'!AH21+'[1]5月'!AH21+'[1]6月'!AH21+'[1]7月'!AH21+'[1]8月'!AH21+'[1]9月'!AH21+'[1]10月'!AH21+'[1]11月'!AH21+'[1]12月'!AH21</f>
        <v>246</v>
      </c>
      <c r="AI21" s="90">
        <f>AJ21+AK21</f>
        <v>687</v>
      </c>
      <c r="AJ21" s="109">
        <f>'[1]1月'!AJ21+'[1]2月'!AJ21+'[1]3月'!AJ21+'[1]4月'!AJ21+'[1]5月'!AJ21+'[1]6月'!AJ21+'[1]7月'!AJ21+'[1]8月'!AJ21+'[1]9月'!AJ21+'[1]10月'!AJ21+'[1]11月'!AJ21+'[1]12月'!AJ21</f>
        <v>416</v>
      </c>
      <c r="AK21" s="117">
        <f>'[1]1月'!AK21+'[1]2月'!AK21+'[1]3月'!AK21+'[1]4月'!AK21+'[1]5月'!AK21+'[1]6月'!AK21+'[1]7月'!AK21+'[1]8月'!AK21+'[1]9月'!AK21+'[1]10月'!AK21+'[1]11月'!AK21+'[1]12月'!AK21</f>
        <v>271</v>
      </c>
      <c r="AL21" s="109">
        <f>'[1]1月'!AL21+'[1]2月'!AL21+'[1]3月'!AL21+'[1]4月'!AL21+'[1]5月'!AL21+'[1]6月'!AL21+'[1]7月'!AL21+'[1]8月'!AL21+'[1]9月'!AL21+'[1]10月'!AL21+'[1]11月'!AL21+'[1]12月'!AL21</f>
        <v>428</v>
      </c>
      <c r="AM21" s="111">
        <f>'[1]1月'!AM21+'[1]2月'!AM21+'[1]3月'!AM21+'[1]4月'!AM21+'[1]5月'!AM21+'[1]6月'!AM21+'[1]7月'!AM21+'[1]8月'!AM21+'[1]9月'!AM21+'[1]10月'!AM21+'[1]11月'!AM21+'[1]12月'!AM21</f>
        <v>233</v>
      </c>
    </row>
    <row r="22" spans="1:39" ht="17.25" customHeight="1">
      <c r="A22" s="112" t="s">
        <v>93</v>
      </c>
      <c r="B22" s="85">
        <f>SUM(C22:O22)</f>
        <v>1766</v>
      </c>
      <c r="C22" s="113">
        <f>'[1]1月'!C22+'[1]2月'!C22+'[1]3月'!C22+'[1]4月'!C22+'[1]5月'!C22+'[1]6月'!C22+'[1]7月'!C22+'[1]8月'!C22+'[1]9月'!C22+'[1]10月'!C22+'[1]11月'!C22+'[1]12月'!C22</f>
        <v>28</v>
      </c>
      <c r="D22" s="113">
        <f>'[1]1月'!D22+'[1]2月'!D22+'[1]3月'!D22+'[1]4月'!D22+'[1]5月'!D22+'[1]6月'!D22+'[1]7月'!D22+'[1]8月'!D22+'[1]9月'!D22+'[1]10月'!D22+'[1]11月'!D22+'[1]12月'!D22</f>
        <v>120</v>
      </c>
      <c r="E22" s="113">
        <f>'[1]1月'!E22+'[1]2月'!E22+'[1]3月'!E22+'[1]4月'!E22+'[1]5月'!E22+'[1]6月'!E22+'[1]7月'!E22+'[1]8月'!E22+'[1]9月'!E22+'[1]10月'!E22+'[1]11月'!E22+'[1]12月'!E22</f>
        <v>62</v>
      </c>
      <c r="F22" s="113">
        <f>'[1]1月'!F22+'[1]2月'!F22+'[1]3月'!F22+'[1]4月'!F22+'[1]5月'!F22+'[1]6月'!F22+'[1]7月'!F22+'[1]8月'!F22+'[1]9月'!F22+'[1]10月'!F22+'[1]11月'!F22+'[1]12月'!F22</f>
        <v>76</v>
      </c>
      <c r="G22" s="113">
        <f>'[1]1月'!G22+'[1]2月'!G22+'[1]3月'!G22+'[1]4月'!G22+'[1]5月'!G22+'[1]6月'!G22+'[1]7月'!G22+'[1]8月'!G22+'[1]9月'!G22+'[1]10月'!G22+'[1]11月'!G22+'[1]12月'!G22</f>
        <v>42</v>
      </c>
      <c r="H22" s="113">
        <f>'[1]1月'!H22+'[1]2月'!H22+'[1]3月'!H22+'[1]4月'!H22+'[1]5月'!H22+'[1]6月'!H22+'[1]7月'!H22+'[1]8月'!H22+'[1]9月'!H22+'[1]10月'!H22+'[1]11月'!H22+'[1]12月'!H22</f>
        <v>17</v>
      </c>
      <c r="I22" s="113">
        <f>'[1]1月'!I22+'[1]2月'!I22+'[1]3月'!I22+'[1]4月'!I22+'[1]5月'!I22+'[1]6月'!I22+'[1]7月'!I22+'[1]8月'!I22+'[1]9月'!I22+'[1]10月'!I22+'[1]11月'!I22+'[1]12月'!I22</f>
        <v>37</v>
      </c>
      <c r="J22" s="113">
        <f>'[1]1月'!J22+'[1]2月'!J22+'[1]3月'!J22+'[1]4月'!J22+'[1]5月'!J22+'[1]6月'!J22+'[1]7月'!J22+'[1]8月'!J22+'[1]9月'!J22+'[1]10月'!J22+'[1]11月'!J22+'[1]12月'!J22</f>
        <v>6</v>
      </c>
      <c r="K22" s="113">
        <f>'[1]1月'!K22+'[1]2月'!K22+'[1]3月'!K22+'[1]4月'!K22+'[1]5月'!K22+'[1]6月'!K22+'[1]7月'!K22+'[1]8月'!K22+'[1]9月'!K22+'[1]10月'!K22+'[1]11月'!K22+'[1]12月'!K22</f>
        <v>0</v>
      </c>
      <c r="L22" s="113">
        <f>'[1]1月'!L22+'[1]2月'!L22+'[1]3月'!L22+'[1]4月'!L22+'[1]5月'!L22+'[1]6月'!L22+'[1]7月'!L22+'[1]8月'!L22+'[1]9月'!L22+'[1]10月'!L22+'[1]11月'!L22+'[1]12月'!L22</f>
        <v>167</v>
      </c>
      <c r="M22" s="113">
        <f>'[1]1月'!M22+'[1]2月'!M22+'[1]3月'!M22+'[1]4月'!M22+'[1]5月'!M22+'[1]6月'!M22+'[1]7月'!M22+'[1]8月'!M22+'[1]9月'!M22+'[1]10月'!M22+'[1]11月'!M22+'[1]12月'!M22</f>
        <v>1204</v>
      </c>
      <c r="N22" s="113">
        <f>'[1]1月'!N22+'[1]2月'!N22+'[1]3月'!N22+'[1]4月'!N22+'[1]5月'!N22+'[1]6月'!N22+'[1]7月'!N22+'[1]8月'!N22+'[1]9月'!N22+'[1]10月'!N22+'[1]11月'!N22+'[1]12月'!N22</f>
        <v>7</v>
      </c>
      <c r="O22" s="114">
        <f>'[1]1月'!O22+'[1]2月'!O22+'[1]3月'!O22+'[1]4月'!O22+'[1]5月'!O22+'[1]6月'!O22+'[1]7月'!O22+'[1]8月'!O22+'[1]9月'!O22+'[1]10月'!O22+'[1]11月'!O22+'[1]12月'!O22</f>
        <v>0</v>
      </c>
      <c r="P22" s="108">
        <f>SUM(Q22:AC22)</f>
        <v>1692</v>
      </c>
      <c r="Q22" s="113">
        <f>'[1]1月'!Q22+'[1]2月'!Q22+'[1]3月'!Q22+'[1]4月'!Q22+'[1]5月'!Q22+'[1]6月'!Q22+'[1]7月'!Q22+'[1]8月'!Q22+'[1]9月'!Q22+'[1]10月'!Q22+'[1]11月'!Q22+'[1]12月'!Q22</f>
        <v>41</v>
      </c>
      <c r="R22" s="113">
        <f>'[1]1月'!R22+'[1]2月'!R22+'[1]3月'!R22+'[1]4月'!R22+'[1]5月'!R22+'[1]6月'!R22+'[1]7月'!R22+'[1]8月'!R22+'[1]9月'!R22+'[1]10月'!R22+'[1]11月'!R22+'[1]12月'!R22</f>
        <v>146</v>
      </c>
      <c r="S22" s="113">
        <f>'[1]1月'!S22+'[1]2月'!S22+'[1]3月'!S22+'[1]4月'!S22+'[1]5月'!S22+'[1]6月'!S22+'[1]7月'!S22+'[1]8月'!S22+'[1]9月'!S22+'[1]10月'!S22+'[1]11月'!S22+'[1]12月'!S22</f>
        <v>64</v>
      </c>
      <c r="T22" s="113">
        <f>'[1]1月'!T22+'[1]2月'!T22+'[1]3月'!T22+'[1]4月'!T22+'[1]5月'!T22+'[1]6月'!T22+'[1]7月'!T22+'[1]8月'!T22+'[1]9月'!T22+'[1]10月'!T22+'[1]11月'!T22+'[1]12月'!T22</f>
        <v>132</v>
      </c>
      <c r="U22" s="113">
        <f>'[1]1月'!U22+'[1]2月'!U22+'[1]3月'!U22+'[1]4月'!U22+'[1]5月'!U22+'[1]6月'!U22+'[1]7月'!U22+'[1]8月'!U22+'[1]9月'!U22+'[1]10月'!U22+'[1]11月'!U22+'[1]12月'!U22</f>
        <v>51</v>
      </c>
      <c r="V22" s="113">
        <f>'[1]1月'!V22+'[1]2月'!V22+'[1]3月'!V22+'[1]4月'!V22+'[1]5月'!V22+'[1]6月'!V22+'[1]7月'!V22+'[1]8月'!V22+'[1]9月'!V22+'[1]10月'!V22+'[1]11月'!V22+'[1]12月'!V22</f>
        <v>20</v>
      </c>
      <c r="W22" s="113">
        <f>'[1]1月'!W22+'[1]2月'!W22+'[1]3月'!W22+'[1]4月'!W22+'[1]5月'!W22+'[1]6月'!W22+'[1]7月'!W22+'[1]8月'!W22+'[1]9月'!W22+'[1]10月'!W22+'[1]11月'!W22+'[1]12月'!W22</f>
        <v>31</v>
      </c>
      <c r="X22" s="113">
        <f>'[1]1月'!X22+'[1]2月'!X22+'[1]3月'!X22+'[1]4月'!X22+'[1]5月'!X22+'[1]6月'!X22+'[1]7月'!X22+'[1]8月'!X22+'[1]9月'!X22+'[1]10月'!X22+'[1]11月'!X22+'[1]12月'!X22</f>
        <v>13</v>
      </c>
      <c r="Y22" s="113">
        <f>'[1]1月'!Y22+'[1]2月'!Y22+'[1]3月'!Y22+'[1]4月'!Y22+'[1]5月'!Y22+'[1]6月'!Y22+'[1]7月'!Y22+'[1]8月'!Y22+'[1]9月'!Y22+'[1]10月'!Y22+'[1]11月'!Y22+'[1]12月'!Y22</f>
        <v>0</v>
      </c>
      <c r="Z22" s="113">
        <f>'[1]1月'!Z22+'[1]2月'!Z22+'[1]3月'!Z22+'[1]4月'!Z22+'[1]5月'!Z22+'[1]6月'!Z22+'[1]7月'!Z22+'[1]8月'!Z22+'[1]9月'!Z22+'[1]10月'!Z22+'[1]11月'!Z22+'[1]12月'!Z22</f>
        <v>210</v>
      </c>
      <c r="AA22" s="113">
        <f>'[1]1月'!AA22+'[1]2月'!AA22+'[1]3月'!AA22+'[1]4月'!AA22+'[1]5月'!AA22+'[1]6月'!AA22+'[1]7月'!AA22+'[1]8月'!AA22+'[1]9月'!AA22+'[1]10月'!AA22+'[1]11月'!AA22+'[1]12月'!AA22</f>
        <v>984</v>
      </c>
      <c r="AB22" s="113">
        <f>'[1]1月'!AB22+'[1]2月'!AB22+'[1]3月'!AB22+'[1]4月'!AB22+'[1]5月'!AB22+'[1]6月'!AB22+'[1]7月'!AB22+'[1]8月'!AB22+'[1]9月'!AB22+'[1]10月'!AB22+'[1]11月'!AB22+'[1]12月'!AB22</f>
        <v>0</v>
      </c>
      <c r="AC22" s="114">
        <f>'[1]1月'!AC22+'[1]2月'!AC22+'[1]3月'!AC22+'[1]4月'!AC22+'[1]5月'!AC22+'[1]6月'!AC22+'[1]7月'!AC22+'[1]8月'!AC22+'[1]9月'!AC22+'[1]10月'!AC22+'[1]11月'!AC22+'[1]12月'!AC22</f>
        <v>0</v>
      </c>
      <c r="AD22" s="113">
        <f>'[1]1月'!AD22+'[1]2月'!AD22+'[1]3月'!AD22+'[1]4月'!AD22+'[1]5月'!AD22+'[1]6月'!AD22+'[1]7月'!AD22+'[1]8月'!AD22+'[1]9月'!AD22+'[1]10月'!AD22+'[1]11月'!AD22+'[1]12月'!AD22</f>
        <v>1134</v>
      </c>
      <c r="AE22" s="114">
        <f>'[1]1月'!AE22+'[1]2月'!AE22+'[1]3月'!AE22+'[1]4月'!AE22+'[1]5月'!AE22+'[1]6月'!AE22+'[1]7月'!AE22+'[1]8月'!AE22+'[1]9月'!AE22+'[1]10月'!AE22+'[1]11月'!AE22+'[1]12月'!AE22</f>
        <v>1134</v>
      </c>
      <c r="AF22" s="95"/>
      <c r="AG22" s="95"/>
      <c r="AH22" s="96"/>
      <c r="AI22" s="95"/>
      <c r="AJ22" s="95"/>
      <c r="AK22" s="96"/>
      <c r="AL22" s="95"/>
      <c r="AM22" s="97"/>
    </row>
    <row r="23" spans="1:39" ht="17.25" customHeight="1">
      <c r="A23" s="115" t="s">
        <v>82</v>
      </c>
      <c r="B23" s="99">
        <f>SUM(C23:O23)</f>
        <v>2098</v>
      </c>
      <c r="C23" s="113">
        <f>'[1]1月'!C23+'[1]2月'!C23+'[1]3月'!C23+'[1]4月'!C23+'[1]5月'!C23+'[1]6月'!C23+'[1]7月'!C23+'[1]8月'!C23+'[1]9月'!C23+'[1]10月'!C23+'[1]11月'!C23+'[1]12月'!C23</f>
        <v>21</v>
      </c>
      <c r="D23" s="113">
        <f>'[1]1月'!D23+'[1]2月'!D23+'[1]3月'!D23+'[1]4月'!D23+'[1]5月'!D23+'[1]6月'!D23+'[1]7月'!D23+'[1]8月'!D23+'[1]9月'!D23+'[1]10月'!D23+'[1]11月'!D23+'[1]12月'!D23</f>
        <v>140</v>
      </c>
      <c r="E23" s="113">
        <f>'[1]1月'!E23+'[1]2月'!E23+'[1]3月'!E23+'[1]4月'!E23+'[1]5月'!E23+'[1]6月'!E23+'[1]7月'!E23+'[1]8月'!E23+'[1]9月'!E23+'[1]10月'!E23+'[1]11月'!E23+'[1]12月'!E23</f>
        <v>72</v>
      </c>
      <c r="F23" s="113">
        <f>'[1]1月'!F23+'[1]2月'!F23+'[1]3月'!F23+'[1]4月'!F23+'[1]5月'!F23+'[1]6月'!F23+'[1]7月'!F23+'[1]8月'!F23+'[1]9月'!F23+'[1]10月'!F23+'[1]11月'!F23+'[1]12月'!F23</f>
        <v>78</v>
      </c>
      <c r="G23" s="113">
        <f>'[1]1月'!G23+'[1]2月'!G23+'[1]3月'!G23+'[1]4月'!G23+'[1]5月'!G23+'[1]6月'!G23+'[1]7月'!G23+'[1]8月'!G23+'[1]9月'!G23+'[1]10月'!G23+'[1]11月'!G23+'[1]12月'!G23</f>
        <v>39</v>
      </c>
      <c r="H23" s="113">
        <f>'[1]1月'!H23+'[1]2月'!H23+'[1]3月'!H23+'[1]4月'!H23+'[1]5月'!H23+'[1]6月'!H23+'[1]7月'!H23+'[1]8月'!H23+'[1]9月'!H23+'[1]10月'!H23+'[1]11月'!H23+'[1]12月'!H23</f>
        <v>15</v>
      </c>
      <c r="I23" s="113">
        <f>'[1]1月'!I23+'[1]2月'!I23+'[1]3月'!I23+'[1]4月'!I23+'[1]5月'!I23+'[1]6月'!I23+'[1]7月'!I23+'[1]8月'!I23+'[1]9月'!I23+'[1]10月'!I23+'[1]11月'!I23+'[1]12月'!I23</f>
        <v>51</v>
      </c>
      <c r="J23" s="113">
        <f>'[1]1月'!J23+'[1]2月'!J23+'[1]3月'!J23+'[1]4月'!J23+'[1]5月'!J23+'[1]6月'!J23+'[1]7月'!J23+'[1]8月'!J23+'[1]9月'!J23+'[1]10月'!J23+'[1]11月'!J23+'[1]12月'!J23</f>
        <v>3</v>
      </c>
      <c r="K23" s="113">
        <f>'[1]1月'!K23+'[1]2月'!K23+'[1]3月'!K23+'[1]4月'!K23+'[1]5月'!K23+'[1]6月'!K23+'[1]7月'!K23+'[1]8月'!K23+'[1]9月'!K23+'[1]10月'!K23+'[1]11月'!K23+'[1]12月'!K23</f>
        <v>1</v>
      </c>
      <c r="L23" s="113">
        <f>'[1]1月'!L23+'[1]2月'!L23+'[1]3月'!L23+'[1]4月'!L23+'[1]5月'!L23+'[1]6月'!L23+'[1]7月'!L23+'[1]8月'!L23+'[1]9月'!L23+'[1]10月'!L23+'[1]11月'!L23+'[1]12月'!L23</f>
        <v>213</v>
      </c>
      <c r="M23" s="113">
        <f>'[1]1月'!M23+'[1]2月'!M23+'[1]3月'!M23+'[1]4月'!M23+'[1]5月'!M23+'[1]6月'!M23+'[1]7月'!M23+'[1]8月'!M23+'[1]9月'!M23+'[1]10月'!M23+'[1]11月'!M23+'[1]12月'!M23</f>
        <v>1448</v>
      </c>
      <c r="N23" s="113">
        <f>'[1]1月'!N23+'[1]2月'!N23+'[1]3月'!N23+'[1]4月'!N23+'[1]5月'!N23+'[1]6月'!N23+'[1]7月'!N23+'[1]8月'!N23+'[1]9月'!N23+'[1]10月'!N23+'[1]11月'!N23+'[1]12月'!N23</f>
        <v>17</v>
      </c>
      <c r="O23" s="114">
        <f>'[1]1月'!O23+'[1]2月'!O23+'[1]3月'!O23+'[1]4月'!O23+'[1]5月'!O23+'[1]6月'!O23+'[1]7月'!O23+'[1]8月'!O23+'[1]9月'!O23+'[1]10月'!O23+'[1]11月'!O23+'[1]12月'!O23</f>
        <v>0</v>
      </c>
      <c r="P23" s="108">
        <f>SUM(Q23:AC23)</f>
        <v>2084</v>
      </c>
      <c r="Q23" s="113">
        <f>'[1]1月'!Q23+'[1]2月'!Q23+'[1]3月'!Q23+'[1]4月'!Q23+'[1]5月'!Q23+'[1]6月'!Q23+'[1]7月'!Q23+'[1]8月'!Q23+'[1]9月'!Q23+'[1]10月'!Q23+'[1]11月'!Q23+'[1]12月'!Q23</f>
        <v>62</v>
      </c>
      <c r="R23" s="113">
        <f>'[1]1月'!R23+'[1]2月'!R23+'[1]3月'!R23+'[1]4月'!R23+'[1]5月'!R23+'[1]6月'!R23+'[1]7月'!R23+'[1]8月'!R23+'[1]9月'!R23+'[1]10月'!R23+'[1]11月'!R23+'[1]12月'!R23</f>
        <v>170</v>
      </c>
      <c r="S23" s="113">
        <f>'[1]1月'!S23+'[1]2月'!S23+'[1]3月'!S23+'[1]4月'!S23+'[1]5月'!S23+'[1]6月'!S23+'[1]7月'!S23+'[1]8月'!S23+'[1]9月'!S23+'[1]10月'!S23+'[1]11月'!S23+'[1]12月'!S23</f>
        <v>83</v>
      </c>
      <c r="T23" s="113">
        <f>'[1]1月'!T23+'[1]2月'!T23+'[1]3月'!T23+'[1]4月'!T23+'[1]5月'!T23+'[1]6月'!T23+'[1]7月'!T23+'[1]8月'!T23+'[1]9月'!T23+'[1]10月'!T23+'[1]11月'!T23+'[1]12月'!T23</f>
        <v>146</v>
      </c>
      <c r="U23" s="113">
        <f>'[1]1月'!U23+'[1]2月'!U23+'[1]3月'!U23+'[1]4月'!U23+'[1]5月'!U23+'[1]6月'!U23+'[1]7月'!U23+'[1]8月'!U23+'[1]9月'!U23+'[1]10月'!U23+'[1]11月'!U23+'[1]12月'!U23</f>
        <v>73</v>
      </c>
      <c r="V23" s="113">
        <f>'[1]1月'!V23+'[1]2月'!V23+'[1]3月'!V23+'[1]4月'!V23+'[1]5月'!V23+'[1]6月'!V23+'[1]7月'!V23+'[1]8月'!V23+'[1]9月'!V23+'[1]10月'!V23+'[1]11月'!V23+'[1]12月'!V23</f>
        <v>34</v>
      </c>
      <c r="W23" s="113">
        <f>'[1]1月'!W23+'[1]2月'!W23+'[1]3月'!W23+'[1]4月'!W23+'[1]5月'!W23+'[1]6月'!W23+'[1]7月'!W23+'[1]8月'!W23+'[1]9月'!W23+'[1]10月'!W23+'[1]11月'!W23+'[1]12月'!W23</f>
        <v>56</v>
      </c>
      <c r="X23" s="113">
        <f>'[1]1月'!X23+'[1]2月'!X23+'[1]3月'!X23+'[1]4月'!X23+'[1]5月'!X23+'[1]6月'!X23+'[1]7月'!X23+'[1]8月'!X23+'[1]9月'!X23+'[1]10月'!X23+'[1]11月'!X23+'[1]12月'!X23</f>
        <v>5</v>
      </c>
      <c r="Y23" s="113">
        <f>'[1]1月'!Y23+'[1]2月'!Y23+'[1]3月'!Y23+'[1]4月'!Y23+'[1]5月'!Y23+'[1]6月'!Y23+'[1]7月'!Y23+'[1]8月'!Y23+'[1]9月'!Y23+'[1]10月'!Y23+'[1]11月'!Y23+'[1]12月'!Y23</f>
        <v>0</v>
      </c>
      <c r="Z23" s="113">
        <f>'[1]1月'!Z23+'[1]2月'!Z23+'[1]3月'!Z23+'[1]4月'!Z23+'[1]5月'!Z23+'[1]6月'!Z23+'[1]7月'!Z23+'[1]8月'!Z23+'[1]9月'!Z23+'[1]10月'!Z23+'[1]11月'!Z23+'[1]12月'!Z23</f>
        <v>222</v>
      </c>
      <c r="AA23" s="113">
        <f>'[1]1月'!AA23+'[1]2月'!AA23+'[1]3月'!AA23+'[1]4月'!AA23+'[1]5月'!AA23+'[1]6月'!AA23+'[1]7月'!AA23+'[1]8月'!AA23+'[1]9月'!AA23+'[1]10月'!AA23+'[1]11月'!AA23+'[1]12月'!AA23</f>
        <v>1233</v>
      </c>
      <c r="AB23" s="113">
        <f>'[1]1月'!AB23+'[1]2月'!AB23+'[1]3月'!AB23+'[1]4月'!AB23+'[1]5月'!AB23+'[1]6月'!AB23+'[1]7月'!AB23+'[1]8月'!AB23+'[1]9月'!AB23+'[1]10月'!AB23+'[1]11月'!AB23+'[1]12月'!AB23</f>
        <v>0</v>
      </c>
      <c r="AC23" s="114">
        <f>'[1]1月'!AC23+'[1]2月'!AC23+'[1]3月'!AC23+'[1]4月'!AC23+'[1]5月'!AC23+'[1]6月'!AC23+'[1]7月'!AC23+'[1]8月'!AC23+'[1]9月'!AC23+'[1]10月'!AC23+'[1]11月'!AC23+'[1]12月'!AC23</f>
        <v>0</v>
      </c>
      <c r="AD23" s="113">
        <f>'[1]1月'!AD23+'[1]2月'!AD23+'[1]3月'!AD23+'[1]4月'!AD23+'[1]5月'!AD23+'[1]6月'!AD23+'[1]7月'!AD23+'[1]8月'!AD23+'[1]9月'!AD23+'[1]10月'!AD23+'[1]11月'!AD23+'[1]12月'!AD23</f>
        <v>1227</v>
      </c>
      <c r="AE23" s="114">
        <f>'[1]1月'!AE23+'[1]2月'!AE23+'[1]3月'!AE23+'[1]4月'!AE23+'[1]5月'!AE23+'[1]6月'!AE23+'[1]7月'!AE23+'[1]8月'!AE23+'[1]9月'!AE23+'[1]10月'!AE23+'[1]11月'!AE23+'[1]12月'!AE23</f>
        <v>1227</v>
      </c>
      <c r="AF23" s="105"/>
      <c r="AG23" s="105"/>
      <c r="AH23" s="106"/>
      <c r="AI23" s="105"/>
      <c r="AJ23" s="105"/>
      <c r="AK23" s="106"/>
      <c r="AL23" s="105"/>
      <c r="AM23" s="107"/>
    </row>
    <row r="24" spans="1:39" ht="17.25" customHeight="1">
      <c r="A24" s="116" t="s">
        <v>88</v>
      </c>
      <c r="B24" s="85">
        <f>SUM(C24:O24,B25:B26)/2</f>
        <v>736</v>
      </c>
      <c r="C24" s="86">
        <f>C25+C26</f>
        <v>3</v>
      </c>
      <c r="D24" s="86">
        <f t="shared" ref="D24:O24" si="14">D25+D26</f>
        <v>101</v>
      </c>
      <c r="E24" s="86">
        <f t="shared" si="14"/>
        <v>51</v>
      </c>
      <c r="F24" s="86">
        <f t="shared" si="14"/>
        <v>57</v>
      </c>
      <c r="G24" s="86">
        <f t="shared" si="14"/>
        <v>27</v>
      </c>
      <c r="H24" s="86">
        <f t="shared" si="14"/>
        <v>18</v>
      </c>
      <c r="I24" s="86">
        <f t="shared" si="14"/>
        <v>17</v>
      </c>
      <c r="J24" s="86">
        <f t="shared" si="14"/>
        <v>4</v>
      </c>
      <c r="K24" s="86">
        <f t="shared" si="14"/>
        <v>0</v>
      </c>
      <c r="L24" s="86">
        <f t="shared" si="14"/>
        <v>78</v>
      </c>
      <c r="M24" s="86">
        <f t="shared" si="14"/>
        <v>377</v>
      </c>
      <c r="N24" s="86">
        <f t="shared" si="14"/>
        <v>3</v>
      </c>
      <c r="O24" s="87">
        <f t="shared" si="14"/>
        <v>0</v>
      </c>
      <c r="P24" s="108">
        <f>SUM(Q24:AC24,P25:P26)/2</f>
        <v>822</v>
      </c>
      <c r="Q24" s="88">
        <f>Q25+Q26</f>
        <v>14</v>
      </c>
      <c r="R24" s="88">
        <f t="shared" ref="R24:AE24" si="15">R25+R26</f>
        <v>80</v>
      </c>
      <c r="S24" s="88">
        <f t="shared" si="15"/>
        <v>47</v>
      </c>
      <c r="T24" s="88">
        <f t="shared" si="15"/>
        <v>71</v>
      </c>
      <c r="U24" s="88">
        <f t="shared" si="15"/>
        <v>35</v>
      </c>
      <c r="V24" s="88">
        <f t="shared" si="15"/>
        <v>12</v>
      </c>
      <c r="W24" s="88">
        <f t="shared" si="15"/>
        <v>21</v>
      </c>
      <c r="X24" s="88">
        <f t="shared" si="15"/>
        <v>3</v>
      </c>
      <c r="Y24" s="88">
        <f t="shared" si="15"/>
        <v>0</v>
      </c>
      <c r="Z24" s="88">
        <f t="shared" si="15"/>
        <v>82</v>
      </c>
      <c r="AA24" s="88">
        <f t="shared" si="15"/>
        <v>457</v>
      </c>
      <c r="AB24" s="88">
        <f t="shared" si="15"/>
        <v>0</v>
      </c>
      <c r="AC24" s="89">
        <f t="shared" si="15"/>
        <v>0</v>
      </c>
      <c r="AD24" s="88">
        <f t="shared" si="15"/>
        <v>357</v>
      </c>
      <c r="AE24" s="89">
        <f t="shared" si="15"/>
        <v>357</v>
      </c>
      <c r="AF24" s="90">
        <f>AG24+AH24</f>
        <v>96</v>
      </c>
      <c r="AG24" s="109">
        <f>'[1]1月'!AG24+'[1]2月'!AG24+'[1]3月'!AG24+'[1]4月'!AG24+'[1]5月'!AG24+'[1]6月'!AG24+'[1]7月'!AG24+'[1]8月'!AG24+'[1]9月'!AG24+'[1]10月'!AG24+'[1]11月'!AG24+'[1]12月'!AG24</f>
        <v>63</v>
      </c>
      <c r="AH24" s="117">
        <f>'[1]1月'!AH24+'[1]2月'!AH24+'[1]3月'!AH24+'[1]4月'!AH24+'[1]5月'!AH24+'[1]6月'!AH24+'[1]7月'!AH24+'[1]8月'!AH24+'[1]9月'!AH24+'[1]10月'!AH24+'[1]11月'!AH24+'[1]12月'!AH24</f>
        <v>33</v>
      </c>
      <c r="AI24" s="90">
        <f>AJ24+AK24</f>
        <v>241</v>
      </c>
      <c r="AJ24" s="109">
        <f>'[1]1月'!AJ24+'[1]2月'!AJ24+'[1]3月'!AJ24+'[1]4月'!AJ24+'[1]5月'!AJ24+'[1]6月'!AJ24+'[1]7月'!AJ24+'[1]8月'!AJ24+'[1]9月'!AJ24+'[1]10月'!AJ24+'[1]11月'!AJ24+'[1]12月'!AJ24</f>
        <v>147</v>
      </c>
      <c r="AK24" s="117">
        <f>'[1]1月'!AK24+'[1]2月'!AK24+'[1]3月'!AK24+'[1]4月'!AK24+'[1]5月'!AK24+'[1]6月'!AK24+'[1]7月'!AK24+'[1]8月'!AK24+'[1]9月'!AK24+'[1]10月'!AK24+'[1]11月'!AK24+'[1]12月'!AK24</f>
        <v>94</v>
      </c>
      <c r="AL24" s="109">
        <f>'[1]1月'!AL24+'[1]2月'!AL24+'[1]3月'!AL24+'[1]4月'!AL24+'[1]5月'!AL24+'[1]6月'!AL24+'[1]7月'!AL24+'[1]8月'!AL24+'[1]9月'!AL24+'[1]10月'!AL24+'[1]11月'!AL24+'[1]12月'!AL24</f>
        <v>77</v>
      </c>
      <c r="AM24" s="111">
        <f>'[1]1月'!AM24+'[1]2月'!AM24+'[1]3月'!AM24+'[1]4月'!AM24+'[1]5月'!AM24+'[1]6月'!AM24+'[1]7月'!AM24+'[1]8月'!AM24+'[1]9月'!AM24+'[1]10月'!AM24+'[1]11月'!AM24+'[1]12月'!AM24</f>
        <v>42</v>
      </c>
    </row>
    <row r="25" spans="1:39" ht="17.25" customHeight="1">
      <c r="A25" s="112" t="s">
        <v>94</v>
      </c>
      <c r="B25" s="85">
        <f>SUM(C25:O25)</f>
        <v>353</v>
      </c>
      <c r="C25" s="113">
        <f>'[1]1月'!C25+'[1]2月'!C25+'[1]3月'!C25+'[1]4月'!C25+'[1]5月'!C25+'[1]6月'!C25+'[1]7月'!C25+'[1]8月'!C25+'[1]9月'!C25+'[1]10月'!C25+'[1]11月'!C25+'[1]12月'!C25</f>
        <v>2</v>
      </c>
      <c r="D25" s="113">
        <f>'[1]1月'!D25+'[1]2月'!D25+'[1]3月'!D25+'[1]4月'!D25+'[1]5月'!D25+'[1]6月'!D25+'[1]7月'!D25+'[1]8月'!D25+'[1]9月'!D25+'[1]10月'!D25+'[1]11月'!D25+'[1]12月'!D25</f>
        <v>52</v>
      </c>
      <c r="E25" s="113">
        <f>'[1]1月'!E25+'[1]2月'!E25+'[1]3月'!E25+'[1]4月'!E25+'[1]5月'!E25+'[1]6月'!E25+'[1]7月'!E25+'[1]8月'!E25+'[1]9月'!E25+'[1]10月'!E25+'[1]11月'!E25+'[1]12月'!E25</f>
        <v>29</v>
      </c>
      <c r="F25" s="113">
        <f>'[1]1月'!F25+'[1]2月'!F25+'[1]3月'!F25+'[1]4月'!F25+'[1]5月'!F25+'[1]6月'!F25+'[1]7月'!F25+'[1]8月'!F25+'[1]9月'!F25+'[1]10月'!F25+'[1]11月'!F25+'[1]12月'!F25</f>
        <v>26</v>
      </c>
      <c r="G25" s="113">
        <f>'[1]1月'!G25+'[1]2月'!G25+'[1]3月'!G25+'[1]4月'!G25+'[1]5月'!G25+'[1]6月'!G25+'[1]7月'!G25+'[1]8月'!G25+'[1]9月'!G25+'[1]10月'!G25+'[1]11月'!G25+'[1]12月'!G25</f>
        <v>12</v>
      </c>
      <c r="H25" s="113">
        <f>'[1]1月'!H25+'[1]2月'!H25+'[1]3月'!H25+'[1]4月'!H25+'[1]5月'!H25+'[1]6月'!H25+'[1]7月'!H25+'[1]8月'!H25+'[1]9月'!H25+'[1]10月'!H25+'[1]11月'!H25+'[1]12月'!H25</f>
        <v>8</v>
      </c>
      <c r="I25" s="113">
        <f>'[1]1月'!I25+'[1]2月'!I25+'[1]3月'!I25+'[1]4月'!I25+'[1]5月'!I25+'[1]6月'!I25+'[1]7月'!I25+'[1]8月'!I25+'[1]9月'!I25+'[1]10月'!I25+'[1]11月'!I25+'[1]12月'!I25</f>
        <v>8</v>
      </c>
      <c r="J25" s="113">
        <f>'[1]1月'!J25+'[1]2月'!J25+'[1]3月'!J25+'[1]4月'!J25+'[1]5月'!J25+'[1]6月'!J25+'[1]7月'!J25+'[1]8月'!J25+'[1]9月'!J25+'[1]10月'!J25+'[1]11月'!J25+'[1]12月'!J25</f>
        <v>4</v>
      </c>
      <c r="K25" s="113">
        <f>'[1]1月'!K25+'[1]2月'!K25+'[1]3月'!K25+'[1]4月'!K25+'[1]5月'!K25+'[1]6月'!K25+'[1]7月'!K25+'[1]8月'!K25+'[1]9月'!K25+'[1]10月'!K25+'[1]11月'!K25+'[1]12月'!K25</f>
        <v>0</v>
      </c>
      <c r="L25" s="113">
        <f>'[1]1月'!L25+'[1]2月'!L25+'[1]3月'!L25+'[1]4月'!L25+'[1]5月'!L25+'[1]6月'!L25+'[1]7月'!L25+'[1]8月'!L25+'[1]9月'!L25+'[1]10月'!L25+'[1]11月'!L25+'[1]12月'!L25</f>
        <v>38</v>
      </c>
      <c r="M25" s="113">
        <f>'[1]1月'!M25+'[1]2月'!M25+'[1]3月'!M25+'[1]4月'!M25+'[1]5月'!M25+'[1]6月'!M25+'[1]7月'!M25+'[1]8月'!M25+'[1]9月'!M25+'[1]10月'!M25+'[1]11月'!M25+'[1]12月'!M25</f>
        <v>174</v>
      </c>
      <c r="N25" s="113">
        <f>'[1]1月'!N25+'[1]2月'!N25+'[1]3月'!N25+'[1]4月'!N25+'[1]5月'!N25+'[1]6月'!N25+'[1]7月'!N25+'[1]8月'!N25+'[1]9月'!N25+'[1]10月'!N25+'[1]11月'!N25+'[1]12月'!N25</f>
        <v>0</v>
      </c>
      <c r="O25" s="114">
        <f>'[1]1月'!O25+'[1]2月'!O25+'[1]3月'!O25+'[1]4月'!O25+'[1]5月'!O25+'[1]6月'!O25+'[1]7月'!O25+'[1]8月'!O25+'[1]9月'!O25+'[1]10月'!O25+'[1]11月'!O25+'[1]12月'!O25</f>
        <v>0</v>
      </c>
      <c r="P25" s="108">
        <f>SUM(Q25:AC25)</f>
        <v>367</v>
      </c>
      <c r="Q25" s="113">
        <f>'[1]1月'!Q25+'[1]2月'!Q25+'[1]3月'!Q25+'[1]4月'!Q25+'[1]5月'!Q25+'[1]6月'!Q25+'[1]7月'!Q25+'[1]8月'!Q25+'[1]9月'!Q25+'[1]10月'!Q25+'[1]11月'!Q25+'[1]12月'!Q25</f>
        <v>9</v>
      </c>
      <c r="R25" s="113">
        <f>'[1]1月'!R25+'[1]2月'!R25+'[1]3月'!R25+'[1]4月'!R25+'[1]5月'!R25+'[1]6月'!R25+'[1]7月'!R25+'[1]8月'!R25+'[1]9月'!R25+'[1]10月'!R25+'[1]11月'!R25+'[1]12月'!R25</f>
        <v>29</v>
      </c>
      <c r="S25" s="113">
        <f>'[1]1月'!S25+'[1]2月'!S25+'[1]3月'!S25+'[1]4月'!S25+'[1]5月'!S25+'[1]6月'!S25+'[1]7月'!S25+'[1]8月'!S25+'[1]9月'!S25+'[1]10月'!S25+'[1]11月'!S25+'[1]12月'!S25</f>
        <v>22</v>
      </c>
      <c r="T25" s="113">
        <f>'[1]1月'!T25+'[1]2月'!T25+'[1]3月'!T25+'[1]4月'!T25+'[1]5月'!T25+'[1]6月'!T25+'[1]7月'!T25+'[1]8月'!T25+'[1]9月'!T25+'[1]10月'!T25+'[1]11月'!T25+'[1]12月'!T25</f>
        <v>36</v>
      </c>
      <c r="U25" s="113">
        <f>'[1]1月'!U25+'[1]2月'!U25+'[1]3月'!U25+'[1]4月'!U25+'[1]5月'!U25+'[1]6月'!U25+'[1]7月'!U25+'[1]8月'!U25+'[1]9月'!U25+'[1]10月'!U25+'[1]11月'!U25+'[1]12月'!U25</f>
        <v>14</v>
      </c>
      <c r="V25" s="113">
        <f>'[1]1月'!V25+'[1]2月'!V25+'[1]3月'!V25+'[1]4月'!V25+'[1]5月'!V25+'[1]6月'!V25+'[1]7月'!V25+'[1]8月'!V25+'[1]9月'!V25+'[1]10月'!V25+'[1]11月'!V25+'[1]12月'!V25</f>
        <v>5</v>
      </c>
      <c r="W25" s="113">
        <f>'[1]1月'!W25+'[1]2月'!W25+'[1]3月'!W25+'[1]4月'!W25+'[1]5月'!W25+'[1]6月'!W25+'[1]7月'!W25+'[1]8月'!W25+'[1]9月'!W25+'[1]10月'!W25+'[1]11月'!W25+'[1]12月'!W25</f>
        <v>8</v>
      </c>
      <c r="X25" s="113">
        <f>'[1]1月'!X25+'[1]2月'!X25+'[1]3月'!X25+'[1]4月'!X25+'[1]5月'!X25+'[1]6月'!X25+'[1]7月'!X25+'[1]8月'!X25+'[1]9月'!X25+'[1]10月'!X25+'[1]11月'!X25+'[1]12月'!X25</f>
        <v>1</v>
      </c>
      <c r="Y25" s="113">
        <f>'[1]1月'!Y25+'[1]2月'!Y25+'[1]3月'!Y25+'[1]4月'!Y25+'[1]5月'!Y25+'[1]6月'!Y25+'[1]7月'!Y25+'[1]8月'!Y25+'[1]9月'!Y25+'[1]10月'!Y25+'[1]11月'!Y25+'[1]12月'!Y25</f>
        <v>0</v>
      </c>
      <c r="Z25" s="113">
        <f>'[1]1月'!Z25+'[1]2月'!Z25+'[1]3月'!Z25+'[1]4月'!Z25+'[1]5月'!Z25+'[1]6月'!Z25+'[1]7月'!Z25+'[1]8月'!Z25+'[1]9月'!Z25+'[1]10月'!Z25+'[1]11月'!Z25+'[1]12月'!Z25</f>
        <v>43</v>
      </c>
      <c r="AA25" s="113">
        <f>'[1]1月'!AA25+'[1]2月'!AA25+'[1]3月'!AA25+'[1]4月'!AA25+'[1]5月'!AA25+'[1]6月'!AA25+'[1]7月'!AA25+'[1]8月'!AA25+'[1]9月'!AA25+'[1]10月'!AA25+'[1]11月'!AA25+'[1]12月'!AA25</f>
        <v>200</v>
      </c>
      <c r="AB25" s="113">
        <f>'[1]1月'!AB25+'[1]2月'!AB25+'[1]3月'!AB25+'[1]4月'!AB25+'[1]5月'!AB25+'[1]6月'!AB25+'[1]7月'!AB25+'[1]8月'!AB25+'[1]9月'!AB25+'[1]10月'!AB25+'[1]11月'!AB25+'[1]12月'!AB25</f>
        <v>0</v>
      </c>
      <c r="AC25" s="114">
        <f>'[1]1月'!AC25+'[1]2月'!AC25+'[1]3月'!AC25+'[1]4月'!AC25+'[1]5月'!AC25+'[1]6月'!AC25+'[1]7月'!AC25+'[1]8月'!AC25+'[1]9月'!AC25+'[1]10月'!AC25+'[1]11月'!AC25+'[1]12月'!AC25</f>
        <v>0</v>
      </c>
      <c r="AD25" s="113">
        <f>'[1]1月'!AD25+'[1]2月'!AD25+'[1]3月'!AD25+'[1]4月'!AD25+'[1]5月'!AD25+'[1]6月'!AD25+'[1]7月'!AD25+'[1]8月'!AD25+'[1]9月'!AD25+'[1]10月'!AD25+'[1]11月'!AD25+'[1]12月'!AD25</f>
        <v>183</v>
      </c>
      <c r="AE25" s="114">
        <f>'[1]1月'!AE25+'[1]2月'!AE25+'[1]3月'!AE25+'[1]4月'!AE25+'[1]5月'!AE25+'[1]6月'!AE25+'[1]7月'!AE25+'[1]8月'!AE25+'[1]9月'!AE25+'[1]10月'!AE25+'[1]11月'!AE25+'[1]12月'!AE25</f>
        <v>183</v>
      </c>
      <c r="AF25" s="95"/>
      <c r="AG25" s="95"/>
      <c r="AH25" s="96"/>
      <c r="AI25" s="95"/>
      <c r="AJ25" s="95"/>
      <c r="AK25" s="96"/>
      <c r="AL25" s="95"/>
      <c r="AM25" s="97"/>
    </row>
    <row r="26" spans="1:39" ht="17.25" customHeight="1">
      <c r="A26" s="115" t="s">
        <v>82</v>
      </c>
      <c r="B26" s="99">
        <f>SUM(C26:O26)</f>
        <v>383</v>
      </c>
      <c r="C26" s="113">
        <f>'[1]1月'!C26+'[1]2月'!C26+'[1]3月'!C26+'[1]4月'!C26+'[1]5月'!C26+'[1]6月'!C26+'[1]7月'!C26+'[1]8月'!C26+'[1]9月'!C26+'[1]10月'!C26+'[1]11月'!C26+'[1]12月'!C26</f>
        <v>1</v>
      </c>
      <c r="D26" s="113">
        <f>'[1]1月'!D26+'[1]2月'!D26+'[1]3月'!D26+'[1]4月'!D26+'[1]5月'!D26+'[1]6月'!D26+'[1]7月'!D26+'[1]8月'!D26+'[1]9月'!D26+'[1]10月'!D26+'[1]11月'!D26+'[1]12月'!D26</f>
        <v>49</v>
      </c>
      <c r="E26" s="113">
        <f>'[1]1月'!E26+'[1]2月'!E26+'[1]3月'!E26+'[1]4月'!E26+'[1]5月'!E26+'[1]6月'!E26+'[1]7月'!E26+'[1]8月'!E26+'[1]9月'!E26+'[1]10月'!E26+'[1]11月'!E26+'[1]12月'!E26</f>
        <v>22</v>
      </c>
      <c r="F26" s="113">
        <f>'[1]1月'!F26+'[1]2月'!F26+'[1]3月'!F26+'[1]4月'!F26+'[1]5月'!F26+'[1]6月'!F26+'[1]7月'!F26+'[1]8月'!F26+'[1]9月'!F26+'[1]10月'!F26+'[1]11月'!F26+'[1]12月'!F26</f>
        <v>31</v>
      </c>
      <c r="G26" s="113">
        <f>'[1]1月'!G26+'[1]2月'!G26+'[1]3月'!G26+'[1]4月'!G26+'[1]5月'!G26+'[1]6月'!G26+'[1]7月'!G26+'[1]8月'!G26+'[1]9月'!G26+'[1]10月'!G26+'[1]11月'!G26+'[1]12月'!G26</f>
        <v>15</v>
      </c>
      <c r="H26" s="113">
        <f>'[1]1月'!H26+'[1]2月'!H26+'[1]3月'!H26+'[1]4月'!H26+'[1]5月'!H26+'[1]6月'!H26+'[1]7月'!H26+'[1]8月'!H26+'[1]9月'!H26+'[1]10月'!H26+'[1]11月'!H26+'[1]12月'!H26</f>
        <v>10</v>
      </c>
      <c r="I26" s="113">
        <f>'[1]1月'!I26+'[1]2月'!I26+'[1]3月'!I26+'[1]4月'!I26+'[1]5月'!I26+'[1]6月'!I26+'[1]7月'!I26+'[1]8月'!I26+'[1]9月'!I26+'[1]10月'!I26+'[1]11月'!I26+'[1]12月'!I26</f>
        <v>9</v>
      </c>
      <c r="J26" s="113">
        <f>'[1]1月'!J26+'[1]2月'!J26+'[1]3月'!J26+'[1]4月'!J26+'[1]5月'!J26+'[1]6月'!J26+'[1]7月'!J26+'[1]8月'!J26+'[1]9月'!J26+'[1]10月'!J26+'[1]11月'!J26+'[1]12月'!J26</f>
        <v>0</v>
      </c>
      <c r="K26" s="113">
        <f>'[1]1月'!K26+'[1]2月'!K26+'[1]3月'!K26+'[1]4月'!K26+'[1]5月'!K26+'[1]6月'!K26+'[1]7月'!K26+'[1]8月'!K26+'[1]9月'!K26+'[1]10月'!K26+'[1]11月'!K26+'[1]12月'!K26</f>
        <v>0</v>
      </c>
      <c r="L26" s="113">
        <f>'[1]1月'!L26+'[1]2月'!L26+'[1]3月'!L26+'[1]4月'!L26+'[1]5月'!L26+'[1]6月'!L26+'[1]7月'!L26+'[1]8月'!L26+'[1]9月'!L26+'[1]10月'!L26+'[1]11月'!L26+'[1]12月'!L26</f>
        <v>40</v>
      </c>
      <c r="M26" s="113">
        <f>'[1]1月'!M26+'[1]2月'!M26+'[1]3月'!M26+'[1]4月'!M26+'[1]5月'!M26+'[1]6月'!M26+'[1]7月'!M26+'[1]8月'!M26+'[1]9月'!M26+'[1]10月'!M26+'[1]11月'!M26+'[1]12月'!M26</f>
        <v>203</v>
      </c>
      <c r="N26" s="113">
        <f>'[1]1月'!N26+'[1]2月'!N26+'[1]3月'!N26+'[1]4月'!N26+'[1]5月'!N26+'[1]6月'!N26+'[1]7月'!N26+'[1]8月'!N26+'[1]9月'!N26+'[1]10月'!N26+'[1]11月'!N26+'[1]12月'!N26</f>
        <v>3</v>
      </c>
      <c r="O26" s="114">
        <f>'[1]1月'!O26+'[1]2月'!O26+'[1]3月'!O26+'[1]4月'!O26+'[1]5月'!O26+'[1]6月'!O26+'[1]7月'!O26+'[1]8月'!O26+'[1]9月'!O26+'[1]10月'!O26+'[1]11月'!O26+'[1]12月'!O26</f>
        <v>0</v>
      </c>
      <c r="P26" s="108">
        <f>SUM(Q26:AC26)</f>
        <v>455</v>
      </c>
      <c r="Q26" s="113">
        <f>'[1]1月'!Q26+'[1]2月'!Q26+'[1]3月'!Q26+'[1]4月'!Q26+'[1]5月'!Q26+'[1]6月'!Q26+'[1]7月'!Q26+'[1]8月'!Q26+'[1]9月'!Q26+'[1]10月'!Q26+'[1]11月'!Q26+'[1]12月'!Q26</f>
        <v>5</v>
      </c>
      <c r="R26" s="113">
        <f>'[1]1月'!R26+'[1]2月'!R26+'[1]3月'!R26+'[1]4月'!R26+'[1]5月'!R26+'[1]6月'!R26+'[1]7月'!R26+'[1]8月'!R26+'[1]9月'!R26+'[1]10月'!R26+'[1]11月'!R26+'[1]12月'!R26</f>
        <v>51</v>
      </c>
      <c r="S26" s="113">
        <f>'[1]1月'!S26+'[1]2月'!S26+'[1]3月'!S26+'[1]4月'!S26+'[1]5月'!S26+'[1]6月'!S26+'[1]7月'!S26+'[1]8月'!S26+'[1]9月'!S26+'[1]10月'!S26+'[1]11月'!S26+'[1]12月'!S26</f>
        <v>25</v>
      </c>
      <c r="T26" s="113">
        <f>'[1]1月'!T26+'[1]2月'!T26+'[1]3月'!T26+'[1]4月'!T26+'[1]5月'!T26+'[1]6月'!T26+'[1]7月'!T26+'[1]8月'!T26+'[1]9月'!T26+'[1]10月'!T26+'[1]11月'!T26+'[1]12月'!T26</f>
        <v>35</v>
      </c>
      <c r="U26" s="113">
        <f>'[1]1月'!U26+'[1]2月'!U26+'[1]3月'!U26+'[1]4月'!U26+'[1]5月'!U26+'[1]6月'!U26+'[1]7月'!U26+'[1]8月'!U26+'[1]9月'!U26+'[1]10月'!U26+'[1]11月'!U26+'[1]12月'!U26</f>
        <v>21</v>
      </c>
      <c r="V26" s="113">
        <f>'[1]1月'!V26+'[1]2月'!V26+'[1]3月'!V26+'[1]4月'!V26+'[1]5月'!V26+'[1]6月'!V26+'[1]7月'!V26+'[1]8月'!V26+'[1]9月'!V26+'[1]10月'!V26+'[1]11月'!V26+'[1]12月'!V26</f>
        <v>7</v>
      </c>
      <c r="W26" s="113">
        <f>'[1]1月'!W26+'[1]2月'!W26+'[1]3月'!W26+'[1]4月'!W26+'[1]5月'!W26+'[1]6月'!W26+'[1]7月'!W26+'[1]8月'!W26+'[1]9月'!W26+'[1]10月'!W26+'[1]11月'!W26+'[1]12月'!W26</f>
        <v>13</v>
      </c>
      <c r="X26" s="113">
        <f>'[1]1月'!X26+'[1]2月'!X26+'[1]3月'!X26+'[1]4月'!X26+'[1]5月'!X26+'[1]6月'!X26+'[1]7月'!X26+'[1]8月'!X26+'[1]9月'!X26+'[1]10月'!X26+'[1]11月'!X26+'[1]12月'!X26</f>
        <v>2</v>
      </c>
      <c r="Y26" s="113">
        <f>'[1]1月'!Y26+'[1]2月'!Y26+'[1]3月'!Y26+'[1]4月'!Y26+'[1]5月'!Y26+'[1]6月'!Y26+'[1]7月'!Y26+'[1]8月'!Y26+'[1]9月'!Y26+'[1]10月'!Y26+'[1]11月'!Y26+'[1]12月'!Y26</f>
        <v>0</v>
      </c>
      <c r="Z26" s="113">
        <f>'[1]1月'!Z26+'[1]2月'!Z26+'[1]3月'!Z26+'[1]4月'!Z26+'[1]5月'!Z26+'[1]6月'!Z26+'[1]7月'!Z26+'[1]8月'!Z26+'[1]9月'!Z26+'[1]10月'!Z26+'[1]11月'!Z26+'[1]12月'!Z26</f>
        <v>39</v>
      </c>
      <c r="AA26" s="113">
        <f>'[1]1月'!AA26+'[1]2月'!AA26+'[1]3月'!AA26+'[1]4月'!AA26+'[1]5月'!AA26+'[1]6月'!AA26+'[1]7月'!AA26+'[1]8月'!AA26+'[1]9月'!AA26+'[1]10月'!AA26+'[1]11月'!AA26+'[1]12月'!AA26</f>
        <v>257</v>
      </c>
      <c r="AB26" s="113">
        <f>'[1]1月'!AB26+'[1]2月'!AB26+'[1]3月'!AB26+'[1]4月'!AB26+'[1]5月'!AB26+'[1]6月'!AB26+'[1]7月'!AB26+'[1]8月'!AB26+'[1]9月'!AB26+'[1]10月'!AB26+'[1]11月'!AB26+'[1]12月'!AB26</f>
        <v>0</v>
      </c>
      <c r="AC26" s="114">
        <f>'[1]1月'!AC26+'[1]2月'!AC26+'[1]3月'!AC26+'[1]4月'!AC26+'[1]5月'!AC26+'[1]6月'!AC26+'[1]7月'!AC26+'[1]8月'!AC26+'[1]9月'!AC26+'[1]10月'!AC26+'[1]11月'!AC26+'[1]12月'!AC26</f>
        <v>0</v>
      </c>
      <c r="AD26" s="113">
        <f>'[1]1月'!AD26+'[1]2月'!AD26+'[1]3月'!AD26+'[1]4月'!AD26+'[1]5月'!AD26+'[1]6月'!AD26+'[1]7月'!AD26+'[1]8月'!AD26+'[1]9月'!AD26+'[1]10月'!AD26+'[1]11月'!AD26+'[1]12月'!AD26</f>
        <v>174</v>
      </c>
      <c r="AE26" s="114">
        <f>'[1]1月'!AE26+'[1]2月'!AE26+'[1]3月'!AE26+'[1]4月'!AE26+'[1]5月'!AE26+'[1]6月'!AE26+'[1]7月'!AE26+'[1]8月'!AE26+'[1]9月'!AE26+'[1]10月'!AE26+'[1]11月'!AE26+'[1]12月'!AE26</f>
        <v>174</v>
      </c>
      <c r="AF26" s="105"/>
      <c r="AG26" s="105"/>
      <c r="AH26" s="106"/>
      <c r="AI26" s="105"/>
      <c r="AJ26" s="105"/>
      <c r="AK26" s="106"/>
      <c r="AL26" s="105"/>
      <c r="AM26" s="107"/>
    </row>
    <row r="27" spans="1:39" ht="17.25" customHeight="1">
      <c r="A27" s="116" t="s">
        <v>88</v>
      </c>
      <c r="B27" s="85">
        <f>SUM(C27:O27,B28:B29)/2</f>
        <v>429</v>
      </c>
      <c r="C27" s="86">
        <f>C28+C29</f>
        <v>9</v>
      </c>
      <c r="D27" s="86">
        <f t="shared" ref="D27:O27" si="16">D28+D29</f>
        <v>66</v>
      </c>
      <c r="E27" s="86">
        <f t="shared" si="16"/>
        <v>25</v>
      </c>
      <c r="F27" s="86">
        <f t="shared" si="16"/>
        <v>67</v>
      </c>
      <c r="G27" s="86">
        <f t="shared" si="16"/>
        <v>31</v>
      </c>
      <c r="H27" s="86">
        <f t="shared" si="16"/>
        <v>4</v>
      </c>
      <c r="I27" s="86">
        <f t="shared" si="16"/>
        <v>13</v>
      </c>
      <c r="J27" s="86">
        <f t="shared" si="16"/>
        <v>2</v>
      </c>
      <c r="K27" s="86">
        <f t="shared" si="16"/>
        <v>0</v>
      </c>
      <c r="L27" s="86">
        <f t="shared" si="16"/>
        <v>68</v>
      </c>
      <c r="M27" s="86">
        <f t="shared" si="16"/>
        <v>142</v>
      </c>
      <c r="N27" s="86">
        <f t="shared" si="16"/>
        <v>2</v>
      </c>
      <c r="O27" s="87">
        <f t="shared" si="16"/>
        <v>0</v>
      </c>
      <c r="P27" s="108">
        <f>SUM(Q27:AC27,P28:P29)/2</f>
        <v>492</v>
      </c>
      <c r="Q27" s="88">
        <f>Q28+Q29</f>
        <v>11</v>
      </c>
      <c r="R27" s="88">
        <f t="shared" ref="R27:AE27" si="17">R28+R29</f>
        <v>77</v>
      </c>
      <c r="S27" s="88">
        <f t="shared" si="17"/>
        <v>25</v>
      </c>
      <c r="T27" s="88">
        <f t="shared" si="17"/>
        <v>58</v>
      </c>
      <c r="U27" s="88">
        <f t="shared" si="17"/>
        <v>27</v>
      </c>
      <c r="V27" s="88">
        <f t="shared" si="17"/>
        <v>10</v>
      </c>
      <c r="W27" s="88">
        <f t="shared" si="17"/>
        <v>19</v>
      </c>
      <c r="X27" s="88">
        <f t="shared" si="17"/>
        <v>3</v>
      </c>
      <c r="Y27" s="88">
        <f t="shared" si="17"/>
        <v>0</v>
      </c>
      <c r="Z27" s="88">
        <f t="shared" si="17"/>
        <v>79</v>
      </c>
      <c r="AA27" s="88">
        <f t="shared" si="17"/>
        <v>182</v>
      </c>
      <c r="AB27" s="88">
        <f t="shared" si="17"/>
        <v>0</v>
      </c>
      <c r="AC27" s="89">
        <f t="shared" si="17"/>
        <v>1</v>
      </c>
      <c r="AD27" s="88">
        <f t="shared" si="17"/>
        <v>205</v>
      </c>
      <c r="AE27" s="89">
        <f t="shared" si="17"/>
        <v>205</v>
      </c>
      <c r="AF27" s="90">
        <f>AG27+AH27</f>
        <v>87</v>
      </c>
      <c r="AG27" s="109">
        <f>'[1]1月'!AG27+'[1]2月'!AG27+'[1]3月'!AG27+'[1]4月'!AG27+'[1]5月'!AG27+'[1]6月'!AG27+'[1]7月'!AG27+'[1]8月'!AG27+'[1]9月'!AG27+'[1]10月'!AG27+'[1]11月'!AG27+'[1]12月'!AG27</f>
        <v>50</v>
      </c>
      <c r="AH27" s="117">
        <f>'[1]1月'!AH27+'[1]2月'!AH27+'[1]3月'!AH27+'[1]4月'!AH27+'[1]5月'!AH27+'[1]6月'!AH27+'[1]7月'!AH27+'[1]8月'!AH27+'[1]9月'!AH27+'[1]10月'!AH27+'[1]11月'!AH27+'[1]12月'!AH27</f>
        <v>37</v>
      </c>
      <c r="AI27" s="90">
        <f>AJ27+AK27</f>
        <v>191</v>
      </c>
      <c r="AJ27" s="109">
        <f>'[1]1月'!AJ27+'[1]2月'!AJ27+'[1]3月'!AJ27+'[1]4月'!AJ27+'[1]5月'!AJ27+'[1]6月'!AJ27+'[1]7月'!AJ27+'[1]8月'!AJ27+'[1]9月'!AJ27+'[1]10月'!AJ27+'[1]11月'!AJ27+'[1]12月'!AJ27</f>
        <v>120</v>
      </c>
      <c r="AK27" s="117">
        <f>'[1]1月'!AK27+'[1]2月'!AK27+'[1]3月'!AK27+'[1]4月'!AK27+'[1]5月'!AK27+'[1]6月'!AK27+'[1]7月'!AK27+'[1]8月'!AK27+'[1]9月'!AK27+'[1]10月'!AK27+'[1]11月'!AK27+'[1]12月'!AK27</f>
        <v>71</v>
      </c>
      <c r="AL27" s="109">
        <f>'[1]1月'!AL27+'[1]2月'!AL27+'[1]3月'!AL27+'[1]4月'!AL27+'[1]5月'!AL27+'[1]6月'!AL27+'[1]7月'!AL27+'[1]8月'!AL27+'[1]9月'!AL27+'[1]10月'!AL27+'[1]11月'!AL27+'[1]12月'!AL27</f>
        <v>68</v>
      </c>
      <c r="AM27" s="111">
        <f>'[1]1月'!AM27+'[1]2月'!AM27+'[1]3月'!AM27+'[1]4月'!AM27+'[1]5月'!AM27+'[1]6月'!AM27+'[1]7月'!AM27+'[1]8月'!AM27+'[1]9月'!AM27+'[1]10月'!AM27+'[1]11月'!AM27+'[1]12月'!AM27</f>
        <v>32</v>
      </c>
    </row>
    <row r="28" spans="1:39" ht="17.25" customHeight="1">
      <c r="A28" s="112" t="s">
        <v>95</v>
      </c>
      <c r="B28" s="85">
        <f>SUM(C28:O28)</f>
        <v>223</v>
      </c>
      <c r="C28" s="113">
        <f>'[1]1月'!C28+'[1]2月'!C28+'[1]3月'!C28+'[1]4月'!C28+'[1]5月'!C28+'[1]6月'!C28+'[1]7月'!C28+'[1]8月'!C28+'[1]9月'!C28+'[1]10月'!C28+'[1]11月'!C28+'[1]12月'!C28</f>
        <v>4</v>
      </c>
      <c r="D28" s="113">
        <f>'[1]1月'!D28+'[1]2月'!D28+'[1]3月'!D28+'[1]4月'!D28+'[1]5月'!D28+'[1]6月'!D28+'[1]7月'!D28+'[1]8月'!D28+'[1]9月'!D28+'[1]10月'!D28+'[1]11月'!D28+'[1]12月'!D28</f>
        <v>35</v>
      </c>
      <c r="E28" s="113">
        <f>'[1]1月'!E28+'[1]2月'!E28+'[1]3月'!E28+'[1]4月'!E28+'[1]5月'!E28+'[1]6月'!E28+'[1]7月'!E28+'[1]8月'!E28+'[1]9月'!E28+'[1]10月'!E28+'[1]11月'!E28+'[1]12月'!E28</f>
        <v>9</v>
      </c>
      <c r="F28" s="113">
        <f>'[1]1月'!F28+'[1]2月'!F28+'[1]3月'!F28+'[1]4月'!F28+'[1]5月'!F28+'[1]6月'!F28+'[1]7月'!F28+'[1]8月'!F28+'[1]9月'!F28+'[1]10月'!F28+'[1]11月'!F28+'[1]12月'!F28</f>
        <v>30</v>
      </c>
      <c r="G28" s="113">
        <f>'[1]1月'!G28+'[1]2月'!G28+'[1]3月'!G28+'[1]4月'!G28+'[1]5月'!G28+'[1]6月'!G28+'[1]7月'!G28+'[1]8月'!G28+'[1]9月'!G28+'[1]10月'!G28+'[1]11月'!G28+'[1]12月'!G28</f>
        <v>14</v>
      </c>
      <c r="H28" s="113">
        <f>'[1]1月'!H28+'[1]2月'!H28+'[1]3月'!H28+'[1]4月'!H28+'[1]5月'!H28+'[1]6月'!H28+'[1]7月'!H28+'[1]8月'!H28+'[1]9月'!H28+'[1]10月'!H28+'[1]11月'!H28+'[1]12月'!H28</f>
        <v>2</v>
      </c>
      <c r="I28" s="113">
        <f>'[1]1月'!I28+'[1]2月'!I28+'[1]3月'!I28+'[1]4月'!I28+'[1]5月'!I28+'[1]6月'!I28+'[1]7月'!I28+'[1]8月'!I28+'[1]9月'!I28+'[1]10月'!I28+'[1]11月'!I28+'[1]12月'!I28</f>
        <v>9</v>
      </c>
      <c r="J28" s="113">
        <f>'[1]1月'!J28+'[1]2月'!J28+'[1]3月'!J28+'[1]4月'!J28+'[1]5月'!J28+'[1]6月'!J28+'[1]7月'!J28+'[1]8月'!J28+'[1]9月'!J28+'[1]10月'!J28+'[1]11月'!J28+'[1]12月'!J28</f>
        <v>1</v>
      </c>
      <c r="K28" s="113">
        <f>'[1]1月'!K28+'[1]2月'!K28+'[1]3月'!K28+'[1]4月'!K28+'[1]5月'!K28+'[1]6月'!K28+'[1]7月'!K28+'[1]8月'!K28+'[1]9月'!K28+'[1]10月'!K28+'[1]11月'!K28+'[1]12月'!K28</f>
        <v>0</v>
      </c>
      <c r="L28" s="113">
        <f>'[1]1月'!L28+'[1]2月'!L28+'[1]3月'!L28+'[1]4月'!L28+'[1]5月'!L28+'[1]6月'!L28+'[1]7月'!L28+'[1]8月'!L28+'[1]9月'!L28+'[1]10月'!L28+'[1]11月'!L28+'[1]12月'!L28</f>
        <v>42</v>
      </c>
      <c r="M28" s="113">
        <f>'[1]1月'!M28+'[1]2月'!M28+'[1]3月'!M28+'[1]4月'!M28+'[1]5月'!M28+'[1]6月'!M28+'[1]7月'!M28+'[1]8月'!M28+'[1]9月'!M28+'[1]10月'!M28+'[1]11月'!M28+'[1]12月'!M28</f>
        <v>76</v>
      </c>
      <c r="N28" s="113">
        <f>'[1]1月'!N28+'[1]2月'!N28+'[1]3月'!N28+'[1]4月'!N28+'[1]5月'!N28+'[1]6月'!N28+'[1]7月'!N28+'[1]8月'!N28+'[1]9月'!N28+'[1]10月'!N28+'[1]11月'!N28+'[1]12月'!N28</f>
        <v>1</v>
      </c>
      <c r="O28" s="114">
        <f>'[1]1月'!O28+'[1]2月'!O28+'[1]3月'!O28+'[1]4月'!O28+'[1]5月'!O28+'[1]6月'!O28+'[1]7月'!O28+'[1]8月'!O28+'[1]9月'!O28+'[1]10月'!O28+'[1]11月'!O28+'[1]12月'!O28</f>
        <v>0</v>
      </c>
      <c r="P28" s="108">
        <f>SUM(Q28:AC28)</f>
        <v>233</v>
      </c>
      <c r="Q28" s="113">
        <f>'[1]1月'!Q28+'[1]2月'!Q28+'[1]3月'!Q28+'[1]4月'!Q28+'[1]5月'!Q28+'[1]6月'!Q28+'[1]7月'!Q28+'[1]8月'!Q28+'[1]9月'!Q28+'[1]10月'!Q28+'[1]11月'!Q28+'[1]12月'!Q28</f>
        <v>4</v>
      </c>
      <c r="R28" s="113">
        <f>'[1]1月'!R28+'[1]2月'!R28+'[1]3月'!R28+'[1]4月'!R28+'[1]5月'!R28+'[1]6月'!R28+'[1]7月'!R28+'[1]8月'!R28+'[1]9月'!R28+'[1]10月'!R28+'[1]11月'!R28+'[1]12月'!R28</f>
        <v>41</v>
      </c>
      <c r="S28" s="113">
        <f>'[1]1月'!S28+'[1]2月'!S28+'[1]3月'!S28+'[1]4月'!S28+'[1]5月'!S28+'[1]6月'!S28+'[1]7月'!S28+'[1]8月'!S28+'[1]9月'!S28+'[1]10月'!S28+'[1]11月'!S28+'[1]12月'!S28</f>
        <v>12</v>
      </c>
      <c r="T28" s="113">
        <f>'[1]1月'!T28+'[1]2月'!T28+'[1]3月'!T28+'[1]4月'!T28+'[1]5月'!T28+'[1]6月'!T28+'[1]7月'!T28+'[1]8月'!T28+'[1]9月'!T28+'[1]10月'!T28+'[1]11月'!T28+'[1]12月'!T28</f>
        <v>28</v>
      </c>
      <c r="U28" s="113">
        <f>'[1]1月'!U28+'[1]2月'!U28+'[1]3月'!U28+'[1]4月'!U28+'[1]5月'!U28+'[1]6月'!U28+'[1]7月'!U28+'[1]8月'!U28+'[1]9月'!U28+'[1]10月'!U28+'[1]11月'!U28+'[1]12月'!U28</f>
        <v>18</v>
      </c>
      <c r="V28" s="113">
        <f>'[1]1月'!V28+'[1]2月'!V28+'[1]3月'!V28+'[1]4月'!V28+'[1]5月'!V28+'[1]6月'!V28+'[1]7月'!V28+'[1]8月'!V28+'[1]9月'!V28+'[1]10月'!V28+'[1]11月'!V28+'[1]12月'!V28</f>
        <v>4</v>
      </c>
      <c r="W28" s="113">
        <f>'[1]1月'!W28+'[1]2月'!W28+'[1]3月'!W28+'[1]4月'!W28+'[1]5月'!W28+'[1]6月'!W28+'[1]7月'!W28+'[1]8月'!W28+'[1]9月'!W28+'[1]10月'!W28+'[1]11月'!W28+'[1]12月'!W28</f>
        <v>8</v>
      </c>
      <c r="X28" s="113">
        <f>'[1]1月'!X28+'[1]2月'!X28+'[1]3月'!X28+'[1]4月'!X28+'[1]5月'!X28+'[1]6月'!X28+'[1]7月'!X28+'[1]8月'!X28+'[1]9月'!X28+'[1]10月'!X28+'[1]11月'!X28+'[1]12月'!X28</f>
        <v>3</v>
      </c>
      <c r="Y28" s="113">
        <f>'[1]1月'!Y28+'[1]2月'!Y28+'[1]3月'!Y28+'[1]4月'!Y28+'[1]5月'!Y28+'[1]6月'!Y28+'[1]7月'!Y28+'[1]8月'!Y28+'[1]9月'!Y28+'[1]10月'!Y28+'[1]11月'!Y28+'[1]12月'!Y28</f>
        <v>0</v>
      </c>
      <c r="Z28" s="113">
        <f>'[1]1月'!Z28+'[1]2月'!Z28+'[1]3月'!Z28+'[1]4月'!Z28+'[1]5月'!Z28+'[1]6月'!Z28+'[1]7月'!Z28+'[1]8月'!Z28+'[1]9月'!Z28+'[1]10月'!Z28+'[1]11月'!Z28+'[1]12月'!Z28</f>
        <v>30</v>
      </c>
      <c r="AA28" s="113">
        <f>'[1]1月'!AA28+'[1]2月'!AA28+'[1]3月'!AA28+'[1]4月'!AA28+'[1]5月'!AA28+'[1]6月'!AA28+'[1]7月'!AA28+'[1]8月'!AA28+'[1]9月'!AA28+'[1]10月'!AA28+'[1]11月'!AA28+'[1]12月'!AA28</f>
        <v>85</v>
      </c>
      <c r="AB28" s="113">
        <f>'[1]1月'!AB28+'[1]2月'!AB28+'[1]3月'!AB28+'[1]4月'!AB28+'[1]5月'!AB28+'[1]6月'!AB28+'[1]7月'!AB28+'[1]8月'!AB28+'[1]9月'!AB28+'[1]10月'!AB28+'[1]11月'!AB28+'[1]12月'!AB28</f>
        <v>0</v>
      </c>
      <c r="AC28" s="114">
        <f>'[1]1月'!AC28+'[1]2月'!AC28+'[1]3月'!AC28+'[1]4月'!AC28+'[1]5月'!AC28+'[1]6月'!AC28+'[1]7月'!AC28+'[1]8月'!AC28+'[1]9月'!AC28+'[1]10月'!AC28+'[1]11月'!AC28+'[1]12月'!AC28</f>
        <v>0</v>
      </c>
      <c r="AD28" s="113">
        <f>'[1]1月'!AD28+'[1]2月'!AD28+'[1]3月'!AD28+'[1]4月'!AD28+'[1]5月'!AD28+'[1]6月'!AD28+'[1]7月'!AD28+'[1]8月'!AD28+'[1]9月'!AD28+'[1]10月'!AD28+'[1]11月'!AD28+'[1]12月'!AD28</f>
        <v>96</v>
      </c>
      <c r="AE28" s="114">
        <f>'[1]1月'!AE28+'[1]2月'!AE28+'[1]3月'!AE28+'[1]4月'!AE28+'[1]5月'!AE28+'[1]6月'!AE28+'[1]7月'!AE28+'[1]8月'!AE28+'[1]9月'!AE28+'[1]10月'!AE28+'[1]11月'!AE28+'[1]12月'!AE28</f>
        <v>96</v>
      </c>
      <c r="AF28" s="95"/>
      <c r="AG28" s="95"/>
      <c r="AH28" s="96"/>
      <c r="AI28" s="95"/>
      <c r="AJ28" s="95"/>
      <c r="AK28" s="96"/>
      <c r="AL28" s="95"/>
      <c r="AM28" s="97"/>
    </row>
    <row r="29" spans="1:39" ht="17.25" customHeight="1">
      <c r="A29" s="115" t="s">
        <v>82</v>
      </c>
      <c r="B29" s="99">
        <f>SUM(C29:O29)</f>
        <v>206</v>
      </c>
      <c r="C29" s="113">
        <f>'[1]1月'!C29+'[1]2月'!C29+'[1]3月'!C29+'[1]4月'!C29+'[1]5月'!C29+'[1]6月'!C29+'[1]7月'!C29+'[1]8月'!C29+'[1]9月'!C29+'[1]10月'!C29+'[1]11月'!C29+'[1]12月'!C29</f>
        <v>5</v>
      </c>
      <c r="D29" s="113">
        <f>'[1]1月'!D29+'[1]2月'!D29+'[1]3月'!D29+'[1]4月'!D29+'[1]5月'!D29+'[1]6月'!D29+'[1]7月'!D29+'[1]8月'!D29+'[1]9月'!D29+'[1]10月'!D29+'[1]11月'!D29+'[1]12月'!D29</f>
        <v>31</v>
      </c>
      <c r="E29" s="113">
        <f>'[1]1月'!E29+'[1]2月'!E29+'[1]3月'!E29+'[1]4月'!E29+'[1]5月'!E29+'[1]6月'!E29+'[1]7月'!E29+'[1]8月'!E29+'[1]9月'!E29+'[1]10月'!E29+'[1]11月'!E29+'[1]12月'!E29</f>
        <v>16</v>
      </c>
      <c r="F29" s="113">
        <f>'[1]1月'!F29+'[1]2月'!F29+'[1]3月'!F29+'[1]4月'!F29+'[1]5月'!F29+'[1]6月'!F29+'[1]7月'!F29+'[1]8月'!F29+'[1]9月'!F29+'[1]10月'!F29+'[1]11月'!F29+'[1]12月'!F29</f>
        <v>37</v>
      </c>
      <c r="G29" s="113">
        <f>'[1]1月'!G29+'[1]2月'!G29+'[1]3月'!G29+'[1]4月'!G29+'[1]5月'!G29+'[1]6月'!G29+'[1]7月'!G29+'[1]8月'!G29+'[1]9月'!G29+'[1]10月'!G29+'[1]11月'!G29+'[1]12月'!G29</f>
        <v>17</v>
      </c>
      <c r="H29" s="113">
        <f>'[1]1月'!H29+'[1]2月'!H29+'[1]3月'!H29+'[1]4月'!H29+'[1]5月'!H29+'[1]6月'!H29+'[1]7月'!H29+'[1]8月'!H29+'[1]9月'!H29+'[1]10月'!H29+'[1]11月'!H29+'[1]12月'!H29</f>
        <v>2</v>
      </c>
      <c r="I29" s="113">
        <f>'[1]1月'!I29+'[1]2月'!I29+'[1]3月'!I29+'[1]4月'!I29+'[1]5月'!I29+'[1]6月'!I29+'[1]7月'!I29+'[1]8月'!I29+'[1]9月'!I29+'[1]10月'!I29+'[1]11月'!I29+'[1]12月'!I29</f>
        <v>4</v>
      </c>
      <c r="J29" s="113">
        <f>'[1]1月'!J29+'[1]2月'!J29+'[1]3月'!J29+'[1]4月'!J29+'[1]5月'!J29+'[1]6月'!J29+'[1]7月'!J29+'[1]8月'!J29+'[1]9月'!J29+'[1]10月'!J29+'[1]11月'!J29+'[1]12月'!J29</f>
        <v>1</v>
      </c>
      <c r="K29" s="113">
        <f>'[1]1月'!K29+'[1]2月'!K29+'[1]3月'!K29+'[1]4月'!K29+'[1]5月'!K29+'[1]6月'!K29+'[1]7月'!K29+'[1]8月'!K29+'[1]9月'!K29+'[1]10月'!K29+'[1]11月'!K29+'[1]12月'!K29</f>
        <v>0</v>
      </c>
      <c r="L29" s="113">
        <f>'[1]1月'!L29+'[1]2月'!L29+'[1]3月'!L29+'[1]4月'!L29+'[1]5月'!L29+'[1]6月'!L29+'[1]7月'!L29+'[1]8月'!L29+'[1]9月'!L29+'[1]10月'!L29+'[1]11月'!L29+'[1]12月'!L29</f>
        <v>26</v>
      </c>
      <c r="M29" s="113">
        <f>'[1]1月'!M29+'[1]2月'!M29+'[1]3月'!M29+'[1]4月'!M29+'[1]5月'!M29+'[1]6月'!M29+'[1]7月'!M29+'[1]8月'!M29+'[1]9月'!M29+'[1]10月'!M29+'[1]11月'!M29+'[1]12月'!M29</f>
        <v>66</v>
      </c>
      <c r="N29" s="113">
        <f>'[1]1月'!N29+'[1]2月'!N29+'[1]3月'!N29+'[1]4月'!N29+'[1]5月'!N29+'[1]6月'!N29+'[1]7月'!N29+'[1]8月'!N29+'[1]9月'!N29+'[1]10月'!N29+'[1]11月'!N29+'[1]12月'!N29</f>
        <v>1</v>
      </c>
      <c r="O29" s="114">
        <f>'[1]1月'!O29+'[1]2月'!O29+'[1]3月'!O29+'[1]4月'!O29+'[1]5月'!O29+'[1]6月'!O29+'[1]7月'!O29+'[1]8月'!O29+'[1]9月'!O29+'[1]10月'!O29+'[1]11月'!O29+'[1]12月'!O29</f>
        <v>0</v>
      </c>
      <c r="P29" s="108">
        <f>SUM(Q29:AC29)</f>
        <v>259</v>
      </c>
      <c r="Q29" s="113">
        <f>'[1]1月'!Q29+'[1]2月'!Q29+'[1]3月'!Q29+'[1]4月'!Q29+'[1]5月'!Q29+'[1]6月'!Q29+'[1]7月'!Q29+'[1]8月'!Q29+'[1]9月'!Q29+'[1]10月'!Q29+'[1]11月'!Q29+'[1]12月'!Q29</f>
        <v>7</v>
      </c>
      <c r="R29" s="113">
        <f>'[1]1月'!R29+'[1]2月'!R29+'[1]3月'!R29+'[1]4月'!R29+'[1]5月'!R29+'[1]6月'!R29+'[1]7月'!R29+'[1]8月'!R29+'[1]9月'!R29+'[1]10月'!R29+'[1]11月'!R29+'[1]12月'!R29</f>
        <v>36</v>
      </c>
      <c r="S29" s="113">
        <f>'[1]1月'!S29+'[1]2月'!S29+'[1]3月'!S29+'[1]4月'!S29+'[1]5月'!S29+'[1]6月'!S29+'[1]7月'!S29+'[1]8月'!S29+'[1]9月'!S29+'[1]10月'!S29+'[1]11月'!S29+'[1]12月'!S29</f>
        <v>13</v>
      </c>
      <c r="T29" s="113">
        <f>'[1]1月'!T29+'[1]2月'!T29+'[1]3月'!T29+'[1]4月'!T29+'[1]5月'!T29+'[1]6月'!T29+'[1]7月'!T29+'[1]8月'!T29+'[1]9月'!T29+'[1]10月'!T29+'[1]11月'!T29+'[1]12月'!T29</f>
        <v>30</v>
      </c>
      <c r="U29" s="113">
        <f>'[1]1月'!U29+'[1]2月'!U29+'[1]3月'!U29+'[1]4月'!U29+'[1]5月'!U29+'[1]6月'!U29+'[1]7月'!U29+'[1]8月'!U29+'[1]9月'!U29+'[1]10月'!U29+'[1]11月'!U29+'[1]12月'!U29</f>
        <v>9</v>
      </c>
      <c r="V29" s="113">
        <f>'[1]1月'!V29+'[1]2月'!V29+'[1]3月'!V29+'[1]4月'!V29+'[1]5月'!V29+'[1]6月'!V29+'[1]7月'!V29+'[1]8月'!V29+'[1]9月'!V29+'[1]10月'!V29+'[1]11月'!V29+'[1]12月'!V29</f>
        <v>6</v>
      </c>
      <c r="W29" s="113">
        <f>'[1]1月'!W29+'[1]2月'!W29+'[1]3月'!W29+'[1]4月'!W29+'[1]5月'!W29+'[1]6月'!W29+'[1]7月'!W29+'[1]8月'!W29+'[1]9月'!W29+'[1]10月'!W29+'[1]11月'!W29+'[1]12月'!W29</f>
        <v>11</v>
      </c>
      <c r="X29" s="113">
        <f>'[1]1月'!X29+'[1]2月'!X29+'[1]3月'!X29+'[1]4月'!X29+'[1]5月'!X29+'[1]6月'!X29+'[1]7月'!X29+'[1]8月'!X29+'[1]9月'!X29+'[1]10月'!X29+'[1]11月'!X29+'[1]12月'!X29</f>
        <v>0</v>
      </c>
      <c r="Y29" s="113">
        <f>'[1]1月'!Y29+'[1]2月'!Y29+'[1]3月'!Y29+'[1]4月'!Y29+'[1]5月'!Y29+'[1]6月'!Y29+'[1]7月'!Y29+'[1]8月'!Y29+'[1]9月'!Y29+'[1]10月'!Y29+'[1]11月'!Y29+'[1]12月'!Y29</f>
        <v>0</v>
      </c>
      <c r="Z29" s="113">
        <f>'[1]1月'!Z29+'[1]2月'!Z29+'[1]3月'!Z29+'[1]4月'!Z29+'[1]5月'!Z29+'[1]6月'!Z29+'[1]7月'!Z29+'[1]8月'!Z29+'[1]9月'!Z29+'[1]10月'!Z29+'[1]11月'!Z29+'[1]12月'!Z29</f>
        <v>49</v>
      </c>
      <c r="AA29" s="113">
        <f>'[1]1月'!AA29+'[1]2月'!AA29+'[1]3月'!AA29+'[1]4月'!AA29+'[1]5月'!AA29+'[1]6月'!AA29+'[1]7月'!AA29+'[1]8月'!AA29+'[1]9月'!AA29+'[1]10月'!AA29+'[1]11月'!AA29+'[1]12月'!AA29</f>
        <v>97</v>
      </c>
      <c r="AB29" s="113">
        <f>'[1]1月'!AB29+'[1]2月'!AB29+'[1]3月'!AB29+'[1]4月'!AB29+'[1]5月'!AB29+'[1]6月'!AB29+'[1]7月'!AB29+'[1]8月'!AB29+'[1]9月'!AB29+'[1]10月'!AB29+'[1]11月'!AB29+'[1]12月'!AB29</f>
        <v>0</v>
      </c>
      <c r="AC29" s="114">
        <f>'[1]1月'!AC29+'[1]2月'!AC29+'[1]3月'!AC29+'[1]4月'!AC29+'[1]5月'!AC29+'[1]6月'!AC29+'[1]7月'!AC29+'[1]8月'!AC29+'[1]9月'!AC29+'[1]10月'!AC29+'[1]11月'!AC29+'[1]12月'!AC29</f>
        <v>1</v>
      </c>
      <c r="AD29" s="113">
        <f>'[1]1月'!AD29+'[1]2月'!AD29+'[1]3月'!AD29+'[1]4月'!AD29+'[1]5月'!AD29+'[1]6月'!AD29+'[1]7月'!AD29+'[1]8月'!AD29+'[1]9月'!AD29+'[1]10月'!AD29+'[1]11月'!AD29+'[1]12月'!AD29</f>
        <v>109</v>
      </c>
      <c r="AE29" s="114">
        <f>'[1]1月'!AE29+'[1]2月'!AE29+'[1]3月'!AE29+'[1]4月'!AE29+'[1]5月'!AE29+'[1]6月'!AE29+'[1]7月'!AE29+'[1]8月'!AE29+'[1]9月'!AE29+'[1]10月'!AE29+'[1]11月'!AE29+'[1]12月'!AE29</f>
        <v>109</v>
      </c>
      <c r="AF29" s="105"/>
      <c r="AG29" s="105"/>
      <c r="AH29" s="106"/>
      <c r="AI29" s="105"/>
      <c r="AJ29" s="105"/>
      <c r="AK29" s="106"/>
      <c r="AL29" s="105"/>
      <c r="AM29" s="107"/>
    </row>
    <row r="30" spans="1:39" ht="17.25" customHeight="1">
      <c r="A30" s="116" t="s">
        <v>88</v>
      </c>
      <c r="B30" s="85">
        <f>SUM(C30:O30,B31:B32)/2</f>
        <v>152</v>
      </c>
      <c r="C30" s="86">
        <f>C31+C32</f>
        <v>0</v>
      </c>
      <c r="D30" s="86">
        <f t="shared" ref="D30:O30" si="18">D31+D32</f>
        <v>35</v>
      </c>
      <c r="E30" s="86">
        <f t="shared" si="18"/>
        <v>12</v>
      </c>
      <c r="F30" s="86">
        <f t="shared" si="18"/>
        <v>17</v>
      </c>
      <c r="G30" s="86">
        <f t="shared" si="18"/>
        <v>3</v>
      </c>
      <c r="H30" s="86">
        <f t="shared" si="18"/>
        <v>1</v>
      </c>
      <c r="I30" s="86">
        <f t="shared" si="18"/>
        <v>8</v>
      </c>
      <c r="J30" s="86">
        <f t="shared" si="18"/>
        <v>0</v>
      </c>
      <c r="K30" s="86">
        <f t="shared" si="18"/>
        <v>0</v>
      </c>
      <c r="L30" s="86">
        <f t="shared" si="18"/>
        <v>33</v>
      </c>
      <c r="M30" s="86">
        <f t="shared" si="18"/>
        <v>43</v>
      </c>
      <c r="N30" s="86">
        <f t="shared" si="18"/>
        <v>0</v>
      </c>
      <c r="O30" s="87">
        <f t="shared" si="18"/>
        <v>0</v>
      </c>
      <c r="P30" s="108">
        <f>SUM(Q30:AC30,P31:P32)/2</f>
        <v>212</v>
      </c>
      <c r="Q30" s="88">
        <f>Q31+Q32</f>
        <v>0</v>
      </c>
      <c r="R30" s="88">
        <f t="shared" ref="R30:AE30" si="19">R31+R32</f>
        <v>44</v>
      </c>
      <c r="S30" s="88">
        <f t="shared" si="19"/>
        <v>9</v>
      </c>
      <c r="T30" s="88">
        <f t="shared" si="19"/>
        <v>32</v>
      </c>
      <c r="U30" s="88">
        <f t="shared" si="19"/>
        <v>5</v>
      </c>
      <c r="V30" s="88">
        <f t="shared" si="19"/>
        <v>0</v>
      </c>
      <c r="W30" s="88">
        <f t="shared" si="19"/>
        <v>11</v>
      </c>
      <c r="X30" s="88">
        <f t="shared" si="19"/>
        <v>0</v>
      </c>
      <c r="Y30" s="88">
        <f t="shared" si="19"/>
        <v>0</v>
      </c>
      <c r="Z30" s="88">
        <f t="shared" si="19"/>
        <v>27</v>
      </c>
      <c r="AA30" s="88">
        <f t="shared" si="19"/>
        <v>84</v>
      </c>
      <c r="AB30" s="88">
        <f t="shared" si="19"/>
        <v>0</v>
      </c>
      <c r="AC30" s="89">
        <f t="shared" si="19"/>
        <v>0</v>
      </c>
      <c r="AD30" s="88">
        <f t="shared" si="19"/>
        <v>32</v>
      </c>
      <c r="AE30" s="89">
        <f t="shared" si="19"/>
        <v>32</v>
      </c>
      <c r="AF30" s="90">
        <f>AG30+AH30</f>
        <v>15</v>
      </c>
      <c r="AG30" s="109">
        <f>'[1]1月'!AG30+'[1]2月'!AG30+'[1]3月'!AG30+'[1]4月'!AG30+'[1]5月'!AG30+'[1]6月'!AG30+'[1]7月'!AG30+'[1]8月'!AG30+'[1]9月'!AG30+'[1]10月'!AG30+'[1]11月'!AG30+'[1]12月'!AG30</f>
        <v>5</v>
      </c>
      <c r="AH30" s="117">
        <f>'[1]1月'!AH30+'[1]2月'!AH30+'[1]3月'!AH30+'[1]4月'!AH30+'[1]5月'!AH30+'[1]6月'!AH30+'[1]7月'!AH30+'[1]8月'!AH30+'[1]9月'!AH30+'[1]10月'!AH30+'[1]11月'!AH30+'[1]12月'!AH30</f>
        <v>10</v>
      </c>
      <c r="AI30" s="90">
        <f>AJ30+AK30</f>
        <v>55</v>
      </c>
      <c r="AJ30" s="109">
        <f>'[1]1月'!AJ30+'[1]2月'!AJ30+'[1]3月'!AJ30+'[1]4月'!AJ30+'[1]5月'!AJ30+'[1]6月'!AJ30+'[1]7月'!AJ30+'[1]8月'!AJ30+'[1]9月'!AJ30+'[1]10月'!AJ30+'[1]11月'!AJ30+'[1]12月'!AJ30</f>
        <v>31</v>
      </c>
      <c r="AK30" s="117">
        <f>'[1]1月'!AK30+'[1]2月'!AK30+'[1]3月'!AK30+'[1]4月'!AK30+'[1]5月'!AK30+'[1]6月'!AK30+'[1]7月'!AK30+'[1]8月'!AK30+'[1]9月'!AK30+'[1]10月'!AK30+'[1]11月'!AK30+'[1]12月'!AK30</f>
        <v>24</v>
      </c>
      <c r="AL30" s="109">
        <f>'[1]1月'!AL30+'[1]2月'!AL30+'[1]3月'!AL30+'[1]4月'!AL30+'[1]5月'!AL30+'[1]6月'!AL30+'[1]7月'!AL30+'[1]8月'!AL30+'[1]9月'!AL30+'[1]10月'!AL30+'[1]11月'!AL30+'[1]12月'!AL30</f>
        <v>24</v>
      </c>
      <c r="AM30" s="111">
        <f>'[1]1月'!AM30+'[1]2月'!AM30+'[1]3月'!AM30+'[1]4月'!AM30+'[1]5月'!AM30+'[1]6月'!AM30+'[1]7月'!AM30+'[1]8月'!AM30+'[1]9月'!AM30+'[1]10月'!AM30+'[1]11月'!AM30+'[1]12月'!AM30</f>
        <v>12</v>
      </c>
    </row>
    <row r="31" spans="1:39" ht="17.25" customHeight="1">
      <c r="A31" s="112" t="s">
        <v>96</v>
      </c>
      <c r="B31" s="85">
        <f>SUM(C31:O31)</f>
        <v>82</v>
      </c>
      <c r="C31" s="113">
        <f>'[1]1月'!C31+'[1]2月'!C31+'[1]3月'!C31+'[1]4月'!C31+'[1]5月'!C31+'[1]6月'!C31+'[1]7月'!C31+'[1]8月'!C31+'[1]9月'!C31+'[1]10月'!C31+'[1]11月'!C31+'[1]12月'!C31</f>
        <v>0</v>
      </c>
      <c r="D31" s="113">
        <f>'[1]1月'!D31+'[1]2月'!D31+'[1]3月'!D31+'[1]4月'!D31+'[1]5月'!D31+'[1]6月'!D31+'[1]7月'!D31+'[1]8月'!D31+'[1]9月'!D31+'[1]10月'!D31+'[1]11月'!D31+'[1]12月'!D31</f>
        <v>16</v>
      </c>
      <c r="E31" s="113">
        <f>'[1]1月'!E31+'[1]2月'!E31+'[1]3月'!E31+'[1]4月'!E31+'[1]5月'!E31+'[1]6月'!E31+'[1]7月'!E31+'[1]8月'!E31+'[1]9月'!E31+'[1]10月'!E31+'[1]11月'!E31+'[1]12月'!E31</f>
        <v>8</v>
      </c>
      <c r="F31" s="113">
        <f>'[1]1月'!F31+'[1]2月'!F31+'[1]3月'!F31+'[1]4月'!F31+'[1]5月'!F31+'[1]6月'!F31+'[1]7月'!F31+'[1]8月'!F31+'[1]9月'!F31+'[1]10月'!F31+'[1]11月'!F31+'[1]12月'!F31</f>
        <v>9</v>
      </c>
      <c r="G31" s="113">
        <f>'[1]1月'!G31+'[1]2月'!G31+'[1]3月'!G31+'[1]4月'!G31+'[1]5月'!G31+'[1]6月'!G31+'[1]7月'!G31+'[1]8月'!G31+'[1]9月'!G31+'[1]10月'!G31+'[1]11月'!G31+'[1]12月'!G31</f>
        <v>3</v>
      </c>
      <c r="H31" s="113">
        <f>'[1]1月'!H31+'[1]2月'!H31+'[1]3月'!H31+'[1]4月'!H31+'[1]5月'!H31+'[1]6月'!H31+'[1]7月'!H31+'[1]8月'!H31+'[1]9月'!H31+'[1]10月'!H31+'[1]11月'!H31+'[1]12月'!H31</f>
        <v>0</v>
      </c>
      <c r="I31" s="113">
        <f>'[1]1月'!I31+'[1]2月'!I31+'[1]3月'!I31+'[1]4月'!I31+'[1]5月'!I31+'[1]6月'!I31+'[1]7月'!I31+'[1]8月'!I31+'[1]9月'!I31+'[1]10月'!I31+'[1]11月'!I31+'[1]12月'!I31</f>
        <v>4</v>
      </c>
      <c r="J31" s="113">
        <f>'[1]1月'!J31+'[1]2月'!J31+'[1]3月'!J31+'[1]4月'!J31+'[1]5月'!J31+'[1]6月'!J31+'[1]7月'!J31+'[1]8月'!J31+'[1]9月'!J31+'[1]10月'!J31+'[1]11月'!J31+'[1]12月'!J31</f>
        <v>0</v>
      </c>
      <c r="K31" s="113">
        <f>'[1]1月'!K31+'[1]2月'!K31+'[1]3月'!K31+'[1]4月'!K31+'[1]5月'!K31+'[1]6月'!K31+'[1]7月'!K31+'[1]8月'!K31+'[1]9月'!K31+'[1]10月'!K31+'[1]11月'!K31+'[1]12月'!K31</f>
        <v>0</v>
      </c>
      <c r="L31" s="113">
        <f>'[1]1月'!L31+'[1]2月'!L31+'[1]3月'!L31+'[1]4月'!L31+'[1]5月'!L31+'[1]6月'!L31+'[1]7月'!L31+'[1]8月'!L31+'[1]9月'!L31+'[1]10月'!L31+'[1]11月'!L31+'[1]12月'!L31</f>
        <v>16</v>
      </c>
      <c r="M31" s="113">
        <f>'[1]1月'!M31+'[1]2月'!M31+'[1]3月'!M31+'[1]4月'!M31+'[1]5月'!M31+'[1]6月'!M31+'[1]7月'!M31+'[1]8月'!M31+'[1]9月'!M31+'[1]10月'!M31+'[1]11月'!M31+'[1]12月'!M31</f>
        <v>26</v>
      </c>
      <c r="N31" s="113">
        <f>'[1]1月'!N31+'[1]2月'!N31+'[1]3月'!N31+'[1]4月'!N31+'[1]5月'!N31+'[1]6月'!N31+'[1]7月'!N31+'[1]8月'!N31+'[1]9月'!N31+'[1]10月'!N31+'[1]11月'!N31+'[1]12月'!N31</f>
        <v>0</v>
      </c>
      <c r="O31" s="114">
        <f>'[1]1月'!O31+'[1]2月'!O31+'[1]3月'!O31+'[1]4月'!O31+'[1]5月'!O31+'[1]6月'!O31+'[1]7月'!O31+'[1]8月'!O31+'[1]9月'!O31+'[1]10月'!O31+'[1]11月'!O31+'[1]12月'!O31</f>
        <v>0</v>
      </c>
      <c r="P31" s="108">
        <f>SUM(Q31:AC31)</f>
        <v>104</v>
      </c>
      <c r="Q31" s="113">
        <f>'[1]1月'!Q31+'[1]2月'!Q31+'[1]3月'!Q31+'[1]4月'!Q31+'[1]5月'!Q31+'[1]6月'!Q31+'[1]7月'!Q31+'[1]8月'!Q31+'[1]9月'!Q31+'[1]10月'!Q31+'[1]11月'!Q31+'[1]12月'!Q31</f>
        <v>0</v>
      </c>
      <c r="R31" s="113">
        <f>'[1]1月'!R31+'[1]2月'!R31+'[1]3月'!R31+'[1]4月'!R31+'[1]5月'!R31+'[1]6月'!R31+'[1]7月'!R31+'[1]8月'!R31+'[1]9月'!R31+'[1]10月'!R31+'[1]11月'!R31+'[1]12月'!R31</f>
        <v>26</v>
      </c>
      <c r="S31" s="113">
        <f>'[1]1月'!S31+'[1]2月'!S31+'[1]3月'!S31+'[1]4月'!S31+'[1]5月'!S31+'[1]6月'!S31+'[1]7月'!S31+'[1]8月'!S31+'[1]9月'!S31+'[1]10月'!S31+'[1]11月'!S31+'[1]12月'!S31</f>
        <v>3</v>
      </c>
      <c r="T31" s="113">
        <f>'[1]1月'!T31+'[1]2月'!T31+'[1]3月'!T31+'[1]4月'!T31+'[1]5月'!T31+'[1]6月'!T31+'[1]7月'!T31+'[1]8月'!T31+'[1]9月'!T31+'[1]10月'!T31+'[1]11月'!T31+'[1]12月'!T31</f>
        <v>17</v>
      </c>
      <c r="U31" s="113">
        <f>'[1]1月'!U31+'[1]2月'!U31+'[1]3月'!U31+'[1]4月'!U31+'[1]5月'!U31+'[1]6月'!U31+'[1]7月'!U31+'[1]8月'!U31+'[1]9月'!U31+'[1]10月'!U31+'[1]11月'!U31+'[1]12月'!U31</f>
        <v>1</v>
      </c>
      <c r="V31" s="113">
        <f>'[1]1月'!V31+'[1]2月'!V31+'[1]3月'!V31+'[1]4月'!V31+'[1]5月'!V31+'[1]6月'!V31+'[1]7月'!V31+'[1]8月'!V31+'[1]9月'!V31+'[1]10月'!V31+'[1]11月'!V31+'[1]12月'!V31</f>
        <v>0</v>
      </c>
      <c r="W31" s="113">
        <f>'[1]1月'!W31+'[1]2月'!W31+'[1]3月'!W31+'[1]4月'!W31+'[1]5月'!W31+'[1]6月'!W31+'[1]7月'!W31+'[1]8月'!W31+'[1]9月'!W31+'[1]10月'!W31+'[1]11月'!W31+'[1]12月'!W31</f>
        <v>6</v>
      </c>
      <c r="X31" s="113">
        <f>'[1]1月'!X31+'[1]2月'!X31+'[1]3月'!X31+'[1]4月'!X31+'[1]5月'!X31+'[1]6月'!X31+'[1]7月'!X31+'[1]8月'!X31+'[1]9月'!X31+'[1]10月'!X31+'[1]11月'!X31+'[1]12月'!X31</f>
        <v>0</v>
      </c>
      <c r="Y31" s="113">
        <f>'[1]1月'!Y31+'[1]2月'!Y31+'[1]3月'!Y31+'[1]4月'!Y31+'[1]5月'!Y31+'[1]6月'!Y31+'[1]7月'!Y31+'[1]8月'!Y31+'[1]9月'!Y31+'[1]10月'!Y31+'[1]11月'!Y31+'[1]12月'!Y31</f>
        <v>0</v>
      </c>
      <c r="Z31" s="113">
        <f>'[1]1月'!Z31+'[1]2月'!Z31+'[1]3月'!Z31+'[1]4月'!Z31+'[1]5月'!Z31+'[1]6月'!Z31+'[1]7月'!Z31+'[1]8月'!Z31+'[1]9月'!Z31+'[1]10月'!Z31+'[1]11月'!Z31+'[1]12月'!Z31</f>
        <v>10</v>
      </c>
      <c r="AA31" s="113">
        <f>'[1]1月'!AA31+'[1]2月'!AA31+'[1]3月'!AA31+'[1]4月'!AA31+'[1]5月'!AA31+'[1]6月'!AA31+'[1]7月'!AA31+'[1]8月'!AA31+'[1]9月'!AA31+'[1]10月'!AA31+'[1]11月'!AA31+'[1]12月'!AA31</f>
        <v>41</v>
      </c>
      <c r="AB31" s="113">
        <f>'[1]1月'!AB31+'[1]2月'!AB31+'[1]3月'!AB31+'[1]4月'!AB31+'[1]5月'!AB31+'[1]6月'!AB31+'[1]7月'!AB31+'[1]8月'!AB31+'[1]9月'!AB31+'[1]10月'!AB31+'[1]11月'!AB31+'[1]12月'!AB31</f>
        <v>0</v>
      </c>
      <c r="AC31" s="114">
        <f>'[1]1月'!AC31+'[1]2月'!AC31+'[1]3月'!AC31+'[1]4月'!AC31+'[1]5月'!AC31+'[1]6月'!AC31+'[1]7月'!AC31+'[1]8月'!AC31+'[1]9月'!AC31+'[1]10月'!AC31+'[1]11月'!AC31+'[1]12月'!AC31</f>
        <v>0</v>
      </c>
      <c r="AD31" s="113">
        <f>'[1]1月'!AD31+'[1]2月'!AD31+'[1]3月'!AD31+'[1]4月'!AD31+'[1]5月'!AD31+'[1]6月'!AD31+'[1]7月'!AD31+'[1]8月'!AD31+'[1]9月'!AD31+'[1]10月'!AD31+'[1]11月'!AD31+'[1]12月'!AD31</f>
        <v>18</v>
      </c>
      <c r="AE31" s="114">
        <f>'[1]1月'!AE31+'[1]2月'!AE31+'[1]3月'!AE31+'[1]4月'!AE31+'[1]5月'!AE31+'[1]6月'!AE31+'[1]7月'!AE31+'[1]8月'!AE31+'[1]9月'!AE31+'[1]10月'!AE31+'[1]11月'!AE31+'[1]12月'!AE31</f>
        <v>18</v>
      </c>
      <c r="AF31" s="95"/>
      <c r="AG31" s="95"/>
      <c r="AH31" s="96"/>
      <c r="AI31" s="95"/>
      <c r="AJ31" s="95"/>
      <c r="AK31" s="96"/>
      <c r="AL31" s="95"/>
      <c r="AM31" s="97"/>
    </row>
    <row r="32" spans="1:39" ht="17.25" customHeight="1">
      <c r="A32" s="115" t="s">
        <v>82</v>
      </c>
      <c r="B32" s="99">
        <f>SUM(C32:O32)</f>
        <v>70</v>
      </c>
      <c r="C32" s="113">
        <f>'[1]1月'!C32+'[1]2月'!C32+'[1]3月'!C32+'[1]4月'!C32+'[1]5月'!C32+'[1]6月'!C32+'[1]7月'!C32+'[1]8月'!C32+'[1]9月'!C32+'[1]10月'!C32+'[1]11月'!C32+'[1]12月'!C32</f>
        <v>0</v>
      </c>
      <c r="D32" s="113">
        <f>'[1]1月'!D32+'[1]2月'!D32+'[1]3月'!D32+'[1]4月'!D32+'[1]5月'!D32+'[1]6月'!D32+'[1]7月'!D32+'[1]8月'!D32+'[1]9月'!D32+'[1]10月'!D32+'[1]11月'!D32+'[1]12月'!D32</f>
        <v>19</v>
      </c>
      <c r="E32" s="113">
        <f>'[1]1月'!E32+'[1]2月'!E32+'[1]3月'!E32+'[1]4月'!E32+'[1]5月'!E32+'[1]6月'!E32+'[1]7月'!E32+'[1]8月'!E32+'[1]9月'!E32+'[1]10月'!E32+'[1]11月'!E32+'[1]12月'!E32</f>
        <v>4</v>
      </c>
      <c r="F32" s="113">
        <f>'[1]1月'!F32+'[1]2月'!F32+'[1]3月'!F32+'[1]4月'!F32+'[1]5月'!F32+'[1]6月'!F32+'[1]7月'!F32+'[1]8月'!F32+'[1]9月'!F32+'[1]10月'!F32+'[1]11月'!F32+'[1]12月'!F32</f>
        <v>8</v>
      </c>
      <c r="G32" s="113">
        <f>'[1]1月'!G32+'[1]2月'!G32+'[1]3月'!G32+'[1]4月'!G32+'[1]5月'!G32+'[1]6月'!G32+'[1]7月'!G32+'[1]8月'!G32+'[1]9月'!G32+'[1]10月'!G32+'[1]11月'!G32+'[1]12月'!G32</f>
        <v>0</v>
      </c>
      <c r="H32" s="113">
        <f>'[1]1月'!H32+'[1]2月'!H32+'[1]3月'!H32+'[1]4月'!H32+'[1]5月'!H32+'[1]6月'!H32+'[1]7月'!H32+'[1]8月'!H32+'[1]9月'!H32+'[1]10月'!H32+'[1]11月'!H32+'[1]12月'!H32</f>
        <v>1</v>
      </c>
      <c r="I32" s="113">
        <f>'[1]1月'!I32+'[1]2月'!I32+'[1]3月'!I32+'[1]4月'!I32+'[1]5月'!I32+'[1]6月'!I32+'[1]7月'!I32+'[1]8月'!I32+'[1]9月'!I32+'[1]10月'!I32+'[1]11月'!I32+'[1]12月'!I32</f>
        <v>4</v>
      </c>
      <c r="J32" s="113">
        <f>'[1]1月'!J32+'[1]2月'!J32+'[1]3月'!J32+'[1]4月'!J32+'[1]5月'!J32+'[1]6月'!J32+'[1]7月'!J32+'[1]8月'!J32+'[1]9月'!J32+'[1]10月'!J32+'[1]11月'!J32+'[1]12月'!J32</f>
        <v>0</v>
      </c>
      <c r="K32" s="113">
        <f>'[1]1月'!K32+'[1]2月'!K32+'[1]3月'!K32+'[1]4月'!K32+'[1]5月'!K32+'[1]6月'!K32+'[1]7月'!K32+'[1]8月'!K32+'[1]9月'!K32+'[1]10月'!K32+'[1]11月'!K32+'[1]12月'!K32</f>
        <v>0</v>
      </c>
      <c r="L32" s="113">
        <f>'[1]1月'!L32+'[1]2月'!L32+'[1]3月'!L32+'[1]4月'!L32+'[1]5月'!L32+'[1]6月'!L32+'[1]7月'!L32+'[1]8月'!L32+'[1]9月'!L32+'[1]10月'!L32+'[1]11月'!L32+'[1]12月'!L32</f>
        <v>17</v>
      </c>
      <c r="M32" s="113">
        <f>'[1]1月'!M32+'[1]2月'!M32+'[1]3月'!M32+'[1]4月'!M32+'[1]5月'!M32+'[1]6月'!M32+'[1]7月'!M32+'[1]8月'!M32+'[1]9月'!M32+'[1]10月'!M32+'[1]11月'!M32+'[1]12月'!M32</f>
        <v>17</v>
      </c>
      <c r="N32" s="113">
        <f>'[1]1月'!N32+'[1]2月'!N32+'[1]3月'!N32+'[1]4月'!N32+'[1]5月'!N32+'[1]6月'!N32+'[1]7月'!N32+'[1]8月'!N32+'[1]9月'!N32+'[1]10月'!N32+'[1]11月'!N32+'[1]12月'!N32</f>
        <v>0</v>
      </c>
      <c r="O32" s="114">
        <f>'[1]1月'!O32+'[1]2月'!O32+'[1]3月'!O32+'[1]4月'!O32+'[1]5月'!O32+'[1]6月'!O32+'[1]7月'!O32+'[1]8月'!O32+'[1]9月'!O32+'[1]10月'!O32+'[1]11月'!O32+'[1]12月'!O32</f>
        <v>0</v>
      </c>
      <c r="P32" s="108">
        <f>SUM(Q32:AC32)</f>
        <v>108</v>
      </c>
      <c r="Q32" s="113">
        <f>'[1]1月'!Q32+'[1]2月'!Q32+'[1]3月'!Q32+'[1]4月'!Q32+'[1]5月'!Q32+'[1]6月'!Q32+'[1]7月'!Q32+'[1]8月'!Q32+'[1]9月'!Q32+'[1]10月'!Q32+'[1]11月'!Q32+'[1]12月'!Q32</f>
        <v>0</v>
      </c>
      <c r="R32" s="113">
        <f>'[1]1月'!R32+'[1]2月'!R32+'[1]3月'!R32+'[1]4月'!R32+'[1]5月'!R32+'[1]6月'!R32+'[1]7月'!R32+'[1]8月'!R32+'[1]9月'!R32+'[1]10月'!R32+'[1]11月'!R32+'[1]12月'!R32</f>
        <v>18</v>
      </c>
      <c r="S32" s="113">
        <f>'[1]1月'!S32+'[1]2月'!S32+'[1]3月'!S32+'[1]4月'!S32+'[1]5月'!S32+'[1]6月'!S32+'[1]7月'!S32+'[1]8月'!S32+'[1]9月'!S32+'[1]10月'!S32+'[1]11月'!S32+'[1]12月'!S32</f>
        <v>6</v>
      </c>
      <c r="T32" s="113">
        <f>'[1]1月'!T32+'[1]2月'!T32+'[1]3月'!T32+'[1]4月'!T32+'[1]5月'!T32+'[1]6月'!T32+'[1]7月'!T32+'[1]8月'!T32+'[1]9月'!T32+'[1]10月'!T32+'[1]11月'!T32+'[1]12月'!T32</f>
        <v>15</v>
      </c>
      <c r="U32" s="113">
        <f>'[1]1月'!U32+'[1]2月'!U32+'[1]3月'!U32+'[1]4月'!U32+'[1]5月'!U32+'[1]6月'!U32+'[1]7月'!U32+'[1]8月'!U32+'[1]9月'!U32+'[1]10月'!U32+'[1]11月'!U32+'[1]12月'!U32</f>
        <v>4</v>
      </c>
      <c r="V32" s="113">
        <f>'[1]1月'!V32+'[1]2月'!V32+'[1]3月'!V32+'[1]4月'!V32+'[1]5月'!V32+'[1]6月'!V32+'[1]7月'!V32+'[1]8月'!V32+'[1]9月'!V32+'[1]10月'!V32+'[1]11月'!V32+'[1]12月'!V32</f>
        <v>0</v>
      </c>
      <c r="W32" s="113">
        <f>'[1]1月'!W32+'[1]2月'!W32+'[1]3月'!W32+'[1]4月'!W32+'[1]5月'!W32+'[1]6月'!W32+'[1]7月'!W32+'[1]8月'!W32+'[1]9月'!W32+'[1]10月'!W32+'[1]11月'!W32+'[1]12月'!W32</f>
        <v>5</v>
      </c>
      <c r="X32" s="113">
        <f>'[1]1月'!X32+'[1]2月'!X32+'[1]3月'!X32+'[1]4月'!X32+'[1]5月'!X32+'[1]6月'!X32+'[1]7月'!X32+'[1]8月'!X32+'[1]9月'!X32+'[1]10月'!X32+'[1]11月'!X32+'[1]12月'!X32</f>
        <v>0</v>
      </c>
      <c r="Y32" s="113">
        <f>'[1]1月'!Y32+'[1]2月'!Y32+'[1]3月'!Y32+'[1]4月'!Y32+'[1]5月'!Y32+'[1]6月'!Y32+'[1]7月'!Y32+'[1]8月'!Y32+'[1]9月'!Y32+'[1]10月'!Y32+'[1]11月'!Y32+'[1]12月'!Y32</f>
        <v>0</v>
      </c>
      <c r="Z32" s="113">
        <f>'[1]1月'!Z32+'[1]2月'!Z32+'[1]3月'!Z32+'[1]4月'!Z32+'[1]5月'!Z32+'[1]6月'!Z32+'[1]7月'!Z32+'[1]8月'!Z32+'[1]9月'!Z32+'[1]10月'!Z32+'[1]11月'!Z32+'[1]12月'!Z32</f>
        <v>17</v>
      </c>
      <c r="AA32" s="113">
        <f>'[1]1月'!AA32+'[1]2月'!AA32+'[1]3月'!AA32+'[1]4月'!AA32+'[1]5月'!AA32+'[1]6月'!AA32+'[1]7月'!AA32+'[1]8月'!AA32+'[1]9月'!AA32+'[1]10月'!AA32+'[1]11月'!AA32+'[1]12月'!AA32</f>
        <v>43</v>
      </c>
      <c r="AB32" s="113">
        <f>'[1]1月'!AB32+'[1]2月'!AB32+'[1]3月'!AB32+'[1]4月'!AB32+'[1]5月'!AB32+'[1]6月'!AB32+'[1]7月'!AB32+'[1]8月'!AB32+'[1]9月'!AB32+'[1]10月'!AB32+'[1]11月'!AB32+'[1]12月'!AB32</f>
        <v>0</v>
      </c>
      <c r="AC32" s="114">
        <f>'[1]1月'!AC32+'[1]2月'!AC32+'[1]3月'!AC32+'[1]4月'!AC32+'[1]5月'!AC32+'[1]6月'!AC32+'[1]7月'!AC32+'[1]8月'!AC32+'[1]9月'!AC32+'[1]10月'!AC32+'[1]11月'!AC32+'[1]12月'!AC32</f>
        <v>0</v>
      </c>
      <c r="AD32" s="113">
        <f>'[1]1月'!AD32+'[1]2月'!AD32+'[1]3月'!AD32+'[1]4月'!AD32+'[1]5月'!AD32+'[1]6月'!AD32+'[1]7月'!AD32+'[1]8月'!AD32+'[1]9月'!AD32+'[1]10月'!AD32+'[1]11月'!AD32+'[1]12月'!AD32</f>
        <v>14</v>
      </c>
      <c r="AE32" s="114">
        <f>'[1]1月'!AE32+'[1]2月'!AE32+'[1]3月'!AE32+'[1]4月'!AE32+'[1]5月'!AE32+'[1]6月'!AE32+'[1]7月'!AE32+'[1]8月'!AE32+'[1]9月'!AE32+'[1]10月'!AE32+'[1]11月'!AE32+'[1]12月'!AE32</f>
        <v>14</v>
      </c>
      <c r="AF32" s="105"/>
      <c r="AG32" s="105"/>
      <c r="AH32" s="106"/>
      <c r="AI32" s="105"/>
      <c r="AJ32" s="105"/>
      <c r="AK32" s="106"/>
      <c r="AL32" s="105"/>
      <c r="AM32" s="107"/>
    </row>
    <row r="33" spans="1:39" ht="17.25" customHeight="1">
      <c r="A33" s="116" t="s">
        <v>88</v>
      </c>
      <c r="B33" s="85">
        <f>SUM(C33:O33,B34:B35)/2</f>
        <v>392</v>
      </c>
      <c r="C33" s="86">
        <f>C34+C35</f>
        <v>6</v>
      </c>
      <c r="D33" s="86">
        <f t="shared" ref="D33:O33" si="20">D34+D35</f>
        <v>69</v>
      </c>
      <c r="E33" s="86">
        <f t="shared" si="20"/>
        <v>15</v>
      </c>
      <c r="F33" s="86">
        <f t="shared" si="20"/>
        <v>57</v>
      </c>
      <c r="G33" s="86">
        <f t="shared" si="20"/>
        <v>23</v>
      </c>
      <c r="H33" s="86">
        <f t="shared" si="20"/>
        <v>6</v>
      </c>
      <c r="I33" s="86">
        <f t="shared" si="20"/>
        <v>16</v>
      </c>
      <c r="J33" s="86">
        <f t="shared" si="20"/>
        <v>2</v>
      </c>
      <c r="K33" s="86">
        <f t="shared" si="20"/>
        <v>0</v>
      </c>
      <c r="L33" s="86">
        <f t="shared" si="20"/>
        <v>52</v>
      </c>
      <c r="M33" s="86">
        <f t="shared" si="20"/>
        <v>142</v>
      </c>
      <c r="N33" s="86">
        <f t="shared" si="20"/>
        <v>4</v>
      </c>
      <c r="O33" s="87">
        <f t="shared" si="20"/>
        <v>0</v>
      </c>
      <c r="P33" s="108">
        <f>SUM(Q33:AC33,P34:P35)/2</f>
        <v>440</v>
      </c>
      <c r="Q33" s="88">
        <f>Q34+Q35</f>
        <v>9</v>
      </c>
      <c r="R33" s="88">
        <f t="shared" ref="R33:AE33" si="21">R34+R35</f>
        <v>62</v>
      </c>
      <c r="S33" s="88">
        <f t="shared" si="21"/>
        <v>29</v>
      </c>
      <c r="T33" s="88">
        <f t="shared" si="21"/>
        <v>52</v>
      </c>
      <c r="U33" s="88">
        <f t="shared" si="21"/>
        <v>20</v>
      </c>
      <c r="V33" s="88">
        <f t="shared" si="21"/>
        <v>11</v>
      </c>
      <c r="W33" s="88">
        <f t="shared" si="21"/>
        <v>19</v>
      </c>
      <c r="X33" s="88">
        <f t="shared" si="21"/>
        <v>0</v>
      </c>
      <c r="Y33" s="88">
        <f t="shared" si="21"/>
        <v>0</v>
      </c>
      <c r="Z33" s="88">
        <f t="shared" si="21"/>
        <v>62</v>
      </c>
      <c r="AA33" s="88">
        <f t="shared" si="21"/>
        <v>175</v>
      </c>
      <c r="AB33" s="88">
        <f t="shared" si="21"/>
        <v>1</v>
      </c>
      <c r="AC33" s="89">
        <f t="shared" si="21"/>
        <v>0</v>
      </c>
      <c r="AD33" s="88">
        <f t="shared" si="21"/>
        <v>236</v>
      </c>
      <c r="AE33" s="89">
        <f t="shared" si="21"/>
        <v>236</v>
      </c>
      <c r="AF33" s="90">
        <f>AG33+AH33</f>
        <v>73</v>
      </c>
      <c r="AG33" s="109">
        <f>'[1]1月'!AG33+'[1]2月'!AG33+'[1]3月'!AG33+'[1]4月'!AG33+'[1]5月'!AG33+'[1]6月'!AG33+'[1]7月'!AG33+'[1]8月'!AG33+'[1]9月'!AG33+'[1]10月'!AG33+'[1]11月'!AG33+'[1]12月'!AG33</f>
        <v>39</v>
      </c>
      <c r="AH33" s="117">
        <f>'[1]1月'!AH33+'[1]2月'!AH33+'[1]3月'!AH33+'[1]4月'!AH33+'[1]5月'!AH33+'[1]6月'!AH33+'[1]7月'!AH33+'[1]8月'!AH33+'[1]9月'!AH33+'[1]10月'!AH33+'[1]11月'!AH33+'[1]12月'!AH33</f>
        <v>34</v>
      </c>
      <c r="AI33" s="90">
        <f>AJ33+AK33</f>
        <v>146</v>
      </c>
      <c r="AJ33" s="109">
        <f>'[1]1月'!AJ33+'[1]2月'!AJ33+'[1]3月'!AJ33+'[1]4月'!AJ33+'[1]5月'!AJ33+'[1]6月'!AJ33+'[1]7月'!AJ33+'[1]8月'!AJ33+'[1]9月'!AJ33+'[1]10月'!AJ33+'[1]11月'!AJ33+'[1]12月'!AJ33</f>
        <v>97</v>
      </c>
      <c r="AK33" s="117">
        <f>'[1]1月'!AK33+'[1]2月'!AK33+'[1]3月'!AK33+'[1]4月'!AK33+'[1]5月'!AK33+'[1]6月'!AK33+'[1]7月'!AK33+'[1]8月'!AK33+'[1]9月'!AK33+'[1]10月'!AK33+'[1]11月'!AK33+'[1]12月'!AK33</f>
        <v>49</v>
      </c>
      <c r="AL33" s="109">
        <f>'[1]1月'!AL33+'[1]2月'!AL33+'[1]3月'!AL33+'[1]4月'!AL33+'[1]5月'!AL33+'[1]6月'!AL33+'[1]7月'!AL33+'[1]8月'!AL33+'[1]9月'!AL33+'[1]10月'!AL33+'[1]11月'!AL33+'[1]12月'!AL33</f>
        <v>49</v>
      </c>
      <c r="AM33" s="111">
        <f>'[1]1月'!AM33+'[1]2月'!AM33+'[1]3月'!AM33+'[1]4月'!AM33+'[1]5月'!AM33+'[1]6月'!AM33+'[1]7月'!AM33+'[1]8月'!AM33+'[1]9月'!AM33+'[1]10月'!AM33+'[1]11月'!AM33+'[1]12月'!AM33</f>
        <v>20</v>
      </c>
    </row>
    <row r="34" spans="1:39" ht="17.25" customHeight="1">
      <c r="A34" s="112" t="s">
        <v>97</v>
      </c>
      <c r="B34" s="85">
        <f>SUM(C34:O34)</f>
        <v>183</v>
      </c>
      <c r="C34" s="113">
        <f>'[1]1月'!C34+'[1]2月'!C34+'[1]3月'!C34+'[1]4月'!C34+'[1]5月'!C34+'[1]6月'!C34+'[1]7月'!C34+'[1]8月'!C34+'[1]9月'!C34+'[1]10月'!C34+'[1]11月'!C34+'[1]12月'!C34</f>
        <v>3</v>
      </c>
      <c r="D34" s="113">
        <f>'[1]1月'!D34+'[1]2月'!D34+'[1]3月'!D34+'[1]4月'!D34+'[1]5月'!D34+'[1]6月'!D34+'[1]7月'!D34+'[1]8月'!D34+'[1]9月'!D34+'[1]10月'!D34+'[1]11月'!D34+'[1]12月'!D34</f>
        <v>25</v>
      </c>
      <c r="E34" s="113">
        <f>'[1]1月'!E34+'[1]2月'!E34+'[1]3月'!E34+'[1]4月'!E34+'[1]5月'!E34+'[1]6月'!E34+'[1]7月'!E34+'[1]8月'!E34+'[1]9月'!E34+'[1]10月'!E34+'[1]11月'!E34+'[1]12月'!E34</f>
        <v>11</v>
      </c>
      <c r="F34" s="113">
        <f>'[1]1月'!F34+'[1]2月'!F34+'[1]3月'!F34+'[1]4月'!F34+'[1]5月'!F34+'[1]6月'!F34+'[1]7月'!F34+'[1]8月'!F34+'[1]9月'!F34+'[1]10月'!F34+'[1]11月'!F34+'[1]12月'!F34</f>
        <v>26</v>
      </c>
      <c r="G34" s="113">
        <f>'[1]1月'!G34+'[1]2月'!G34+'[1]3月'!G34+'[1]4月'!G34+'[1]5月'!G34+'[1]6月'!G34+'[1]7月'!G34+'[1]8月'!G34+'[1]9月'!G34+'[1]10月'!G34+'[1]11月'!G34+'[1]12月'!G34</f>
        <v>11</v>
      </c>
      <c r="H34" s="113">
        <f>'[1]1月'!H34+'[1]2月'!H34+'[1]3月'!H34+'[1]4月'!H34+'[1]5月'!H34+'[1]6月'!H34+'[1]7月'!H34+'[1]8月'!H34+'[1]9月'!H34+'[1]10月'!H34+'[1]11月'!H34+'[1]12月'!H34</f>
        <v>0</v>
      </c>
      <c r="I34" s="113">
        <f>'[1]1月'!I34+'[1]2月'!I34+'[1]3月'!I34+'[1]4月'!I34+'[1]5月'!I34+'[1]6月'!I34+'[1]7月'!I34+'[1]8月'!I34+'[1]9月'!I34+'[1]10月'!I34+'[1]11月'!I34+'[1]12月'!I34</f>
        <v>3</v>
      </c>
      <c r="J34" s="113">
        <f>'[1]1月'!J34+'[1]2月'!J34+'[1]3月'!J34+'[1]4月'!J34+'[1]5月'!J34+'[1]6月'!J34+'[1]7月'!J34+'[1]8月'!J34+'[1]9月'!J34+'[1]10月'!J34+'[1]11月'!J34+'[1]12月'!J34</f>
        <v>0</v>
      </c>
      <c r="K34" s="113">
        <f>'[1]1月'!K34+'[1]2月'!K34+'[1]3月'!K34+'[1]4月'!K34+'[1]5月'!K34+'[1]6月'!K34+'[1]7月'!K34+'[1]8月'!K34+'[1]9月'!K34+'[1]10月'!K34+'[1]11月'!K34+'[1]12月'!K34</f>
        <v>0</v>
      </c>
      <c r="L34" s="113">
        <f>'[1]1月'!L34+'[1]2月'!L34+'[1]3月'!L34+'[1]4月'!L34+'[1]5月'!L34+'[1]6月'!L34+'[1]7月'!L34+'[1]8月'!L34+'[1]9月'!L34+'[1]10月'!L34+'[1]11月'!L34+'[1]12月'!L34</f>
        <v>26</v>
      </c>
      <c r="M34" s="113">
        <f>'[1]1月'!M34+'[1]2月'!M34+'[1]3月'!M34+'[1]4月'!M34+'[1]5月'!M34+'[1]6月'!M34+'[1]7月'!M34+'[1]8月'!M34+'[1]9月'!M34+'[1]10月'!M34+'[1]11月'!M34+'[1]12月'!M34</f>
        <v>76</v>
      </c>
      <c r="N34" s="113">
        <f>'[1]1月'!N34+'[1]2月'!N34+'[1]3月'!N34+'[1]4月'!N34+'[1]5月'!N34+'[1]6月'!N34+'[1]7月'!N34+'[1]8月'!N34+'[1]9月'!N34+'[1]10月'!N34+'[1]11月'!N34+'[1]12月'!N34</f>
        <v>2</v>
      </c>
      <c r="O34" s="114">
        <f>'[1]1月'!O34+'[1]2月'!O34+'[1]3月'!O34+'[1]4月'!O34+'[1]5月'!O34+'[1]6月'!O34+'[1]7月'!O34+'[1]8月'!O34+'[1]9月'!O34+'[1]10月'!O34+'[1]11月'!O34+'[1]12月'!O34</f>
        <v>0</v>
      </c>
      <c r="P34" s="108">
        <f>SUM(Q34:AC34)</f>
        <v>203</v>
      </c>
      <c r="Q34" s="113">
        <f>'[1]1月'!Q34+'[1]2月'!Q34+'[1]3月'!Q34+'[1]4月'!Q34+'[1]5月'!Q34+'[1]6月'!Q34+'[1]7月'!Q34+'[1]8月'!Q34+'[1]9月'!Q34+'[1]10月'!Q34+'[1]11月'!Q34+'[1]12月'!Q34</f>
        <v>2</v>
      </c>
      <c r="R34" s="113">
        <f>'[1]1月'!R34+'[1]2月'!R34+'[1]3月'!R34+'[1]4月'!R34+'[1]5月'!R34+'[1]6月'!R34+'[1]7月'!R34+'[1]8月'!R34+'[1]9月'!R34+'[1]10月'!R34+'[1]11月'!R34+'[1]12月'!R34</f>
        <v>37</v>
      </c>
      <c r="S34" s="113">
        <f>'[1]1月'!S34+'[1]2月'!S34+'[1]3月'!S34+'[1]4月'!S34+'[1]5月'!S34+'[1]6月'!S34+'[1]7月'!S34+'[1]8月'!S34+'[1]9月'!S34+'[1]10月'!S34+'[1]11月'!S34+'[1]12月'!S34</f>
        <v>17</v>
      </c>
      <c r="T34" s="113">
        <f>'[1]1月'!T34+'[1]2月'!T34+'[1]3月'!T34+'[1]4月'!T34+'[1]5月'!T34+'[1]6月'!T34+'[1]7月'!T34+'[1]8月'!T34+'[1]9月'!T34+'[1]10月'!T34+'[1]11月'!T34+'[1]12月'!T34</f>
        <v>27</v>
      </c>
      <c r="U34" s="113">
        <f>'[1]1月'!U34+'[1]2月'!U34+'[1]3月'!U34+'[1]4月'!U34+'[1]5月'!U34+'[1]6月'!U34+'[1]7月'!U34+'[1]8月'!U34+'[1]9月'!U34+'[1]10月'!U34+'[1]11月'!U34+'[1]12月'!U34</f>
        <v>10</v>
      </c>
      <c r="V34" s="113">
        <f>'[1]1月'!V34+'[1]2月'!V34+'[1]3月'!V34+'[1]4月'!V34+'[1]5月'!V34+'[1]6月'!V34+'[1]7月'!V34+'[1]8月'!V34+'[1]9月'!V34+'[1]10月'!V34+'[1]11月'!V34+'[1]12月'!V34</f>
        <v>3</v>
      </c>
      <c r="W34" s="113">
        <f>'[1]1月'!W34+'[1]2月'!W34+'[1]3月'!W34+'[1]4月'!W34+'[1]5月'!W34+'[1]6月'!W34+'[1]7月'!W34+'[1]8月'!W34+'[1]9月'!W34+'[1]10月'!W34+'[1]11月'!W34+'[1]12月'!W34</f>
        <v>5</v>
      </c>
      <c r="X34" s="113">
        <f>'[1]1月'!X34+'[1]2月'!X34+'[1]3月'!X34+'[1]4月'!X34+'[1]5月'!X34+'[1]6月'!X34+'[1]7月'!X34+'[1]8月'!X34+'[1]9月'!X34+'[1]10月'!X34+'[1]11月'!X34+'[1]12月'!X34</f>
        <v>0</v>
      </c>
      <c r="Y34" s="113">
        <f>'[1]1月'!Y34+'[1]2月'!Y34+'[1]3月'!Y34+'[1]4月'!Y34+'[1]5月'!Y34+'[1]6月'!Y34+'[1]7月'!Y34+'[1]8月'!Y34+'[1]9月'!Y34+'[1]10月'!Y34+'[1]11月'!Y34+'[1]12月'!Y34</f>
        <v>0</v>
      </c>
      <c r="Z34" s="113">
        <f>'[1]1月'!Z34+'[1]2月'!Z34+'[1]3月'!Z34+'[1]4月'!Z34+'[1]5月'!Z34+'[1]6月'!Z34+'[1]7月'!Z34+'[1]8月'!Z34+'[1]9月'!Z34+'[1]10月'!Z34+'[1]11月'!Z34+'[1]12月'!Z34</f>
        <v>27</v>
      </c>
      <c r="AA34" s="113">
        <f>'[1]1月'!AA34+'[1]2月'!AA34+'[1]3月'!AA34+'[1]4月'!AA34+'[1]5月'!AA34+'[1]6月'!AA34+'[1]7月'!AA34+'[1]8月'!AA34+'[1]9月'!AA34+'[1]10月'!AA34+'[1]11月'!AA34+'[1]12月'!AA34</f>
        <v>75</v>
      </c>
      <c r="AB34" s="113">
        <f>'[1]1月'!AB34+'[1]2月'!AB34+'[1]3月'!AB34+'[1]4月'!AB34+'[1]5月'!AB34+'[1]6月'!AB34+'[1]7月'!AB34+'[1]8月'!AB34+'[1]9月'!AB34+'[1]10月'!AB34+'[1]11月'!AB34+'[1]12月'!AB34</f>
        <v>0</v>
      </c>
      <c r="AC34" s="114">
        <f>'[1]1月'!AC34+'[1]2月'!AC34+'[1]3月'!AC34+'[1]4月'!AC34+'[1]5月'!AC34+'[1]6月'!AC34+'[1]7月'!AC34+'[1]8月'!AC34+'[1]9月'!AC34+'[1]10月'!AC34+'[1]11月'!AC34+'[1]12月'!AC34</f>
        <v>0</v>
      </c>
      <c r="AD34" s="113">
        <f>'[1]1月'!AD34+'[1]2月'!AD34+'[1]3月'!AD34+'[1]4月'!AD34+'[1]5月'!AD34+'[1]6月'!AD34+'[1]7月'!AD34+'[1]8月'!AD34+'[1]9月'!AD34+'[1]10月'!AD34+'[1]11月'!AD34+'[1]12月'!AD34</f>
        <v>114</v>
      </c>
      <c r="AE34" s="114">
        <f>'[1]1月'!AE34+'[1]2月'!AE34+'[1]3月'!AE34+'[1]4月'!AE34+'[1]5月'!AE34+'[1]6月'!AE34+'[1]7月'!AE34+'[1]8月'!AE34+'[1]9月'!AE34+'[1]10月'!AE34+'[1]11月'!AE34+'[1]12月'!AE34</f>
        <v>114</v>
      </c>
      <c r="AF34" s="95"/>
      <c r="AG34" s="95"/>
      <c r="AH34" s="96"/>
      <c r="AI34" s="95"/>
      <c r="AJ34" s="95"/>
      <c r="AK34" s="96"/>
      <c r="AL34" s="95"/>
      <c r="AM34" s="97"/>
    </row>
    <row r="35" spans="1:39" ht="17.25" customHeight="1">
      <c r="A35" s="115" t="s">
        <v>82</v>
      </c>
      <c r="B35" s="99">
        <f>SUM(C35:O35)</f>
        <v>209</v>
      </c>
      <c r="C35" s="113">
        <f>'[1]1月'!C35+'[1]2月'!C35+'[1]3月'!C35+'[1]4月'!C35+'[1]5月'!C35+'[1]6月'!C35+'[1]7月'!C35+'[1]8月'!C35+'[1]9月'!C35+'[1]10月'!C35+'[1]11月'!C35+'[1]12月'!C35</f>
        <v>3</v>
      </c>
      <c r="D35" s="113">
        <f>'[1]1月'!D35+'[1]2月'!D35+'[1]3月'!D35+'[1]4月'!D35+'[1]5月'!D35+'[1]6月'!D35+'[1]7月'!D35+'[1]8月'!D35+'[1]9月'!D35+'[1]10月'!D35+'[1]11月'!D35+'[1]12月'!D35</f>
        <v>44</v>
      </c>
      <c r="E35" s="113">
        <f>'[1]1月'!E35+'[1]2月'!E35+'[1]3月'!E35+'[1]4月'!E35+'[1]5月'!E35+'[1]6月'!E35+'[1]7月'!E35+'[1]8月'!E35+'[1]9月'!E35+'[1]10月'!E35+'[1]11月'!E35+'[1]12月'!E35</f>
        <v>4</v>
      </c>
      <c r="F35" s="113">
        <f>'[1]1月'!F35+'[1]2月'!F35+'[1]3月'!F35+'[1]4月'!F35+'[1]5月'!F35+'[1]6月'!F35+'[1]7月'!F35+'[1]8月'!F35+'[1]9月'!F35+'[1]10月'!F35+'[1]11月'!F35+'[1]12月'!F35</f>
        <v>31</v>
      </c>
      <c r="G35" s="113">
        <f>'[1]1月'!G35+'[1]2月'!G35+'[1]3月'!G35+'[1]4月'!G35+'[1]5月'!G35+'[1]6月'!G35+'[1]7月'!G35+'[1]8月'!G35+'[1]9月'!G35+'[1]10月'!G35+'[1]11月'!G35+'[1]12月'!G35</f>
        <v>12</v>
      </c>
      <c r="H35" s="113">
        <f>'[1]1月'!H35+'[1]2月'!H35+'[1]3月'!H35+'[1]4月'!H35+'[1]5月'!H35+'[1]6月'!H35+'[1]7月'!H35+'[1]8月'!H35+'[1]9月'!H35+'[1]10月'!H35+'[1]11月'!H35+'[1]12月'!H35</f>
        <v>6</v>
      </c>
      <c r="I35" s="113">
        <f>'[1]1月'!I35+'[1]2月'!I35+'[1]3月'!I35+'[1]4月'!I35+'[1]5月'!I35+'[1]6月'!I35+'[1]7月'!I35+'[1]8月'!I35+'[1]9月'!I35+'[1]10月'!I35+'[1]11月'!I35+'[1]12月'!I35</f>
        <v>13</v>
      </c>
      <c r="J35" s="113">
        <f>'[1]1月'!J35+'[1]2月'!J35+'[1]3月'!J35+'[1]4月'!J35+'[1]5月'!J35+'[1]6月'!J35+'[1]7月'!J35+'[1]8月'!J35+'[1]9月'!J35+'[1]10月'!J35+'[1]11月'!J35+'[1]12月'!J35</f>
        <v>2</v>
      </c>
      <c r="K35" s="113">
        <f>'[1]1月'!K35+'[1]2月'!K35+'[1]3月'!K35+'[1]4月'!K35+'[1]5月'!K35+'[1]6月'!K35+'[1]7月'!K35+'[1]8月'!K35+'[1]9月'!K35+'[1]10月'!K35+'[1]11月'!K35+'[1]12月'!K35</f>
        <v>0</v>
      </c>
      <c r="L35" s="113">
        <f>'[1]1月'!L35+'[1]2月'!L35+'[1]3月'!L35+'[1]4月'!L35+'[1]5月'!L35+'[1]6月'!L35+'[1]7月'!L35+'[1]8月'!L35+'[1]9月'!L35+'[1]10月'!L35+'[1]11月'!L35+'[1]12月'!L35</f>
        <v>26</v>
      </c>
      <c r="M35" s="113">
        <f>'[1]1月'!M35+'[1]2月'!M35+'[1]3月'!M35+'[1]4月'!M35+'[1]5月'!M35+'[1]6月'!M35+'[1]7月'!M35+'[1]8月'!M35+'[1]9月'!M35+'[1]10月'!M35+'[1]11月'!M35+'[1]12月'!M35</f>
        <v>66</v>
      </c>
      <c r="N35" s="113">
        <f>'[1]1月'!N35+'[1]2月'!N35+'[1]3月'!N35+'[1]4月'!N35+'[1]5月'!N35+'[1]6月'!N35+'[1]7月'!N35+'[1]8月'!N35+'[1]9月'!N35+'[1]10月'!N35+'[1]11月'!N35+'[1]12月'!N35</f>
        <v>2</v>
      </c>
      <c r="O35" s="114">
        <f>'[1]1月'!O35+'[1]2月'!O35+'[1]3月'!O35+'[1]4月'!O35+'[1]5月'!O35+'[1]6月'!O35+'[1]7月'!O35+'[1]8月'!O35+'[1]9月'!O35+'[1]10月'!O35+'[1]11月'!O35+'[1]12月'!O35</f>
        <v>0</v>
      </c>
      <c r="P35" s="108">
        <f>SUM(Q35:AC35)</f>
        <v>237</v>
      </c>
      <c r="Q35" s="113">
        <f>'[1]1月'!Q35+'[1]2月'!Q35+'[1]3月'!Q35+'[1]4月'!Q35+'[1]5月'!Q35+'[1]6月'!Q35+'[1]7月'!Q35+'[1]8月'!Q35+'[1]9月'!Q35+'[1]10月'!Q35+'[1]11月'!Q35+'[1]12月'!Q35</f>
        <v>7</v>
      </c>
      <c r="R35" s="113">
        <f>'[1]1月'!R35+'[1]2月'!R35+'[1]3月'!R35+'[1]4月'!R35+'[1]5月'!R35+'[1]6月'!R35+'[1]7月'!R35+'[1]8月'!R35+'[1]9月'!R35+'[1]10月'!R35+'[1]11月'!R35+'[1]12月'!R35</f>
        <v>25</v>
      </c>
      <c r="S35" s="113">
        <f>'[1]1月'!S35+'[1]2月'!S35+'[1]3月'!S35+'[1]4月'!S35+'[1]5月'!S35+'[1]6月'!S35+'[1]7月'!S35+'[1]8月'!S35+'[1]9月'!S35+'[1]10月'!S35+'[1]11月'!S35+'[1]12月'!S35</f>
        <v>12</v>
      </c>
      <c r="T35" s="113">
        <f>'[1]1月'!T35+'[1]2月'!T35+'[1]3月'!T35+'[1]4月'!T35+'[1]5月'!T35+'[1]6月'!T35+'[1]7月'!T35+'[1]8月'!T35+'[1]9月'!T35+'[1]10月'!T35+'[1]11月'!T35+'[1]12月'!T35</f>
        <v>25</v>
      </c>
      <c r="U35" s="113">
        <f>'[1]1月'!U35+'[1]2月'!U35+'[1]3月'!U35+'[1]4月'!U35+'[1]5月'!U35+'[1]6月'!U35+'[1]7月'!U35+'[1]8月'!U35+'[1]9月'!U35+'[1]10月'!U35+'[1]11月'!U35+'[1]12月'!U35</f>
        <v>10</v>
      </c>
      <c r="V35" s="113">
        <f>'[1]1月'!V35+'[1]2月'!V35+'[1]3月'!V35+'[1]4月'!V35+'[1]5月'!V35+'[1]6月'!V35+'[1]7月'!V35+'[1]8月'!V35+'[1]9月'!V35+'[1]10月'!V35+'[1]11月'!V35+'[1]12月'!V35</f>
        <v>8</v>
      </c>
      <c r="W35" s="113">
        <f>'[1]1月'!W35+'[1]2月'!W35+'[1]3月'!W35+'[1]4月'!W35+'[1]5月'!W35+'[1]6月'!W35+'[1]7月'!W35+'[1]8月'!W35+'[1]9月'!W35+'[1]10月'!W35+'[1]11月'!W35+'[1]12月'!W35</f>
        <v>14</v>
      </c>
      <c r="X35" s="113">
        <f>'[1]1月'!X35+'[1]2月'!X35+'[1]3月'!X35+'[1]4月'!X35+'[1]5月'!X35+'[1]6月'!X35+'[1]7月'!X35+'[1]8月'!X35+'[1]9月'!X35+'[1]10月'!X35+'[1]11月'!X35+'[1]12月'!X35</f>
        <v>0</v>
      </c>
      <c r="Y35" s="113">
        <f>'[1]1月'!Y35+'[1]2月'!Y35+'[1]3月'!Y35+'[1]4月'!Y35+'[1]5月'!Y35+'[1]6月'!Y35+'[1]7月'!Y35+'[1]8月'!Y35+'[1]9月'!Y35+'[1]10月'!Y35+'[1]11月'!Y35+'[1]12月'!Y35</f>
        <v>0</v>
      </c>
      <c r="Z35" s="113">
        <f>'[1]1月'!Z35+'[1]2月'!Z35+'[1]3月'!Z35+'[1]4月'!Z35+'[1]5月'!Z35+'[1]6月'!Z35+'[1]7月'!Z35+'[1]8月'!Z35+'[1]9月'!Z35+'[1]10月'!Z35+'[1]11月'!Z35+'[1]12月'!Z35</f>
        <v>35</v>
      </c>
      <c r="AA35" s="113">
        <f>'[1]1月'!AA35+'[1]2月'!AA35+'[1]3月'!AA35+'[1]4月'!AA35+'[1]5月'!AA35+'[1]6月'!AA35+'[1]7月'!AA35+'[1]8月'!AA35+'[1]9月'!AA35+'[1]10月'!AA35+'[1]11月'!AA35+'[1]12月'!AA35</f>
        <v>100</v>
      </c>
      <c r="AB35" s="113">
        <f>'[1]1月'!AB35+'[1]2月'!AB35+'[1]3月'!AB35+'[1]4月'!AB35+'[1]5月'!AB35+'[1]6月'!AB35+'[1]7月'!AB35+'[1]8月'!AB35+'[1]9月'!AB35+'[1]10月'!AB35+'[1]11月'!AB35+'[1]12月'!AB35</f>
        <v>1</v>
      </c>
      <c r="AC35" s="114">
        <f>'[1]1月'!AC35+'[1]2月'!AC35+'[1]3月'!AC35+'[1]4月'!AC35+'[1]5月'!AC35+'[1]6月'!AC35+'[1]7月'!AC35+'[1]8月'!AC35+'[1]9月'!AC35+'[1]10月'!AC35+'[1]11月'!AC35+'[1]12月'!AC35</f>
        <v>0</v>
      </c>
      <c r="AD35" s="113">
        <f>'[1]1月'!AD35+'[1]2月'!AD35+'[1]3月'!AD35+'[1]4月'!AD35+'[1]5月'!AD35+'[1]6月'!AD35+'[1]7月'!AD35+'[1]8月'!AD35+'[1]9月'!AD35+'[1]10月'!AD35+'[1]11月'!AD35+'[1]12月'!AD35</f>
        <v>122</v>
      </c>
      <c r="AE35" s="114">
        <f>'[1]1月'!AE35+'[1]2月'!AE35+'[1]3月'!AE35+'[1]4月'!AE35+'[1]5月'!AE35+'[1]6月'!AE35+'[1]7月'!AE35+'[1]8月'!AE35+'[1]9月'!AE35+'[1]10月'!AE35+'[1]11月'!AE35+'[1]12月'!AE35</f>
        <v>122</v>
      </c>
      <c r="AF35" s="105"/>
      <c r="AG35" s="105"/>
      <c r="AH35" s="106"/>
      <c r="AI35" s="105"/>
      <c r="AJ35" s="105"/>
      <c r="AK35" s="106"/>
      <c r="AL35" s="105"/>
      <c r="AM35" s="107"/>
    </row>
    <row r="36" spans="1:39" ht="17.25" customHeight="1">
      <c r="A36" s="116" t="s">
        <v>88</v>
      </c>
      <c r="B36" s="85">
        <f>SUM(C36:O36,B37:B38)/2</f>
        <v>295</v>
      </c>
      <c r="C36" s="86">
        <f>C37+C38</f>
        <v>4</v>
      </c>
      <c r="D36" s="86">
        <f t="shared" ref="D36:O36" si="22">D37+D38</f>
        <v>36</v>
      </c>
      <c r="E36" s="86">
        <f t="shared" si="22"/>
        <v>12</v>
      </c>
      <c r="F36" s="86">
        <f t="shared" si="22"/>
        <v>53</v>
      </c>
      <c r="G36" s="86">
        <f t="shared" si="22"/>
        <v>11</v>
      </c>
      <c r="H36" s="86">
        <f t="shared" si="22"/>
        <v>11</v>
      </c>
      <c r="I36" s="86">
        <f t="shared" si="22"/>
        <v>12</v>
      </c>
      <c r="J36" s="86">
        <f t="shared" si="22"/>
        <v>0</v>
      </c>
      <c r="K36" s="86">
        <f t="shared" si="22"/>
        <v>0</v>
      </c>
      <c r="L36" s="86">
        <f t="shared" si="22"/>
        <v>55</v>
      </c>
      <c r="M36" s="86">
        <f t="shared" si="22"/>
        <v>99</v>
      </c>
      <c r="N36" s="86">
        <f t="shared" si="22"/>
        <v>2</v>
      </c>
      <c r="O36" s="87">
        <f t="shared" si="22"/>
        <v>0</v>
      </c>
      <c r="P36" s="108">
        <f>SUM(Q36:AC36,P37:P38)/2</f>
        <v>360</v>
      </c>
      <c r="Q36" s="88">
        <f>Q37+Q38</f>
        <v>13</v>
      </c>
      <c r="R36" s="88">
        <f t="shared" ref="R36:AE36" si="23">R37+R38</f>
        <v>47</v>
      </c>
      <c r="S36" s="88">
        <f t="shared" si="23"/>
        <v>7</v>
      </c>
      <c r="T36" s="88">
        <f t="shared" si="23"/>
        <v>62</v>
      </c>
      <c r="U36" s="88">
        <f t="shared" si="23"/>
        <v>11</v>
      </c>
      <c r="V36" s="88">
        <f t="shared" si="23"/>
        <v>11</v>
      </c>
      <c r="W36" s="88">
        <f t="shared" si="23"/>
        <v>12</v>
      </c>
      <c r="X36" s="88">
        <f t="shared" si="23"/>
        <v>2</v>
      </c>
      <c r="Y36" s="88">
        <f t="shared" si="23"/>
        <v>0</v>
      </c>
      <c r="Z36" s="88">
        <f t="shared" si="23"/>
        <v>73</v>
      </c>
      <c r="AA36" s="88">
        <f t="shared" si="23"/>
        <v>121</v>
      </c>
      <c r="AB36" s="88">
        <f t="shared" si="23"/>
        <v>0</v>
      </c>
      <c r="AC36" s="89">
        <f t="shared" si="23"/>
        <v>1</v>
      </c>
      <c r="AD36" s="88">
        <f t="shared" si="23"/>
        <v>143</v>
      </c>
      <c r="AE36" s="89">
        <f t="shared" si="23"/>
        <v>143</v>
      </c>
      <c r="AF36" s="90">
        <f>AG36+AH36</f>
        <v>48</v>
      </c>
      <c r="AG36" s="109">
        <f>'[1]1月'!AG36+'[1]2月'!AG36+'[1]3月'!AG36+'[1]4月'!AG36+'[1]5月'!AG36+'[1]6月'!AG36+'[1]7月'!AG36+'[1]8月'!AG36+'[1]9月'!AG36+'[1]10月'!AG36+'[1]11月'!AG36+'[1]12月'!AG36</f>
        <v>30</v>
      </c>
      <c r="AH36" s="117">
        <f>'[1]1月'!AH36+'[1]2月'!AH36+'[1]3月'!AH36+'[1]4月'!AH36+'[1]5月'!AH36+'[1]6月'!AH36+'[1]7月'!AH36+'[1]8月'!AH36+'[1]9月'!AH36+'[1]10月'!AH36+'[1]11月'!AH36+'[1]12月'!AH36</f>
        <v>18</v>
      </c>
      <c r="AI36" s="90">
        <f>AJ36+AK36</f>
        <v>140</v>
      </c>
      <c r="AJ36" s="109">
        <f>'[1]1月'!AJ36+'[1]2月'!AJ36+'[1]3月'!AJ36+'[1]4月'!AJ36+'[1]5月'!AJ36+'[1]6月'!AJ36+'[1]7月'!AJ36+'[1]8月'!AJ36+'[1]9月'!AJ36+'[1]10月'!AJ36+'[1]11月'!AJ36+'[1]12月'!AJ36</f>
        <v>89</v>
      </c>
      <c r="AK36" s="117">
        <f>'[1]1月'!AK36+'[1]2月'!AK36+'[1]3月'!AK36+'[1]4月'!AK36+'[1]5月'!AK36+'[1]6月'!AK36+'[1]7月'!AK36+'[1]8月'!AK36+'[1]9月'!AK36+'[1]10月'!AK36+'[1]11月'!AK36+'[1]12月'!AK36</f>
        <v>51</v>
      </c>
      <c r="AL36" s="109">
        <f>'[1]1月'!AL36+'[1]2月'!AL36+'[1]3月'!AL36+'[1]4月'!AL36+'[1]5月'!AL36+'[1]6月'!AL36+'[1]7月'!AL36+'[1]8月'!AL36+'[1]9月'!AL36+'[1]10月'!AL36+'[1]11月'!AL36+'[1]12月'!AL36</f>
        <v>43</v>
      </c>
      <c r="AM36" s="111">
        <f>'[1]1月'!AM36+'[1]2月'!AM36+'[1]3月'!AM36+'[1]4月'!AM36+'[1]5月'!AM36+'[1]6月'!AM36+'[1]7月'!AM36+'[1]8月'!AM36+'[1]9月'!AM36+'[1]10月'!AM36+'[1]11月'!AM36+'[1]12月'!AM36</f>
        <v>21</v>
      </c>
    </row>
    <row r="37" spans="1:39" ht="17.25" customHeight="1">
      <c r="A37" s="112" t="s">
        <v>98</v>
      </c>
      <c r="B37" s="85">
        <f>SUM(C37:O37)</f>
        <v>139</v>
      </c>
      <c r="C37" s="113">
        <f>'[1]1月'!C37+'[1]2月'!C37+'[1]3月'!C37+'[1]4月'!C37+'[1]5月'!C37+'[1]6月'!C37+'[1]7月'!C37+'[1]8月'!C37+'[1]9月'!C37+'[1]10月'!C37+'[1]11月'!C37+'[1]12月'!C37</f>
        <v>3</v>
      </c>
      <c r="D37" s="113">
        <f>'[1]1月'!D37+'[1]2月'!D37+'[1]3月'!D37+'[1]4月'!D37+'[1]5月'!D37+'[1]6月'!D37+'[1]7月'!D37+'[1]8月'!D37+'[1]9月'!D37+'[1]10月'!D37+'[1]11月'!D37+'[1]12月'!D37</f>
        <v>17</v>
      </c>
      <c r="E37" s="113">
        <f>'[1]1月'!E37+'[1]2月'!E37+'[1]3月'!E37+'[1]4月'!E37+'[1]5月'!E37+'[1]6月'!E37+'[1]7月'!E37+'[1]8月'!E37+'[1]9月'!E37+'[1]10月'!E37+'[1]11月'!E37+'[1]12月'!E37</f>
        <v>6</v>
      </c>
      <c r="F37" s="113">
        <f>'[1]1月'!F37+'[1]2月'!F37+'[1]3月'!F37+'[1]4月'!F37+'[1]5月'!F37+'[1]6月'!F37+'[1]7月'!F37+'[1]8月'!F37+'[1]9月'!F37+'[1]10月'!F37+'[1]11月'!F37+'[1]12月'!F37</f>
        <v>27</v>
      </c>
      <c r="G37" s="113">
        <f>'[1]1月'!G37+'[1]2月'!G37+'[1]3月'!G37+'[1]4月'!G37+'[1]5月'!G37+'[1]6月'!G37+'[1]7月'!G37+'[1]8月'!G37+'[1]9月'!G37+'[1]10月'!G37+'[1]11月'!G37+'[1]12月'!G37</f>
        <v>8</v>
      </c>
      <c r="H37" s="113">
        <f>'[1]1月'!H37+'[1]2月'!H37+'[1]3月'!H37+'[1]4月'!H37+'[1]5月'!H37+'[1]6月'!H37+'[1]7月'!H37+'[1]8月'!H37+'[1]9月'!H37+'[1]10月'!H37+'[1]11月'!H37+'[1]12月'!H37</f>
        <v>3</v>
      </c>
      <c r="I37" s="113">
        <f>'[1]1月'!I37+'[1]2月'!I37+'[1]3月'!I37+'[1]4月'!I37+'[1]5月'!I37+'[1]6月'!I37+'[1]7月'!I37+'[1]8月'!I37+'[1]9月'!I37+'[1]10月'!I37+'[1]11月'!I37+'[1]12月'!I37</f>
        <v>4</v>
      </c>
      <c r="J37" s="113">
        <f>'[1]1月'!J37+'[1]2月'!J37+'[1]3月'!J37+'[1]4月'!J37+'[1]5月'!J37+'[1]6月'!J37+'[1]7月'!J37+'[1]8月'!J37+'[1]9月'!J37+'[1]10月'!J37+'[1]11月'!J37+'[1]12月'!J37</f>
        <v>0</v>
      </c>
      <c r="K37" s="113">
        <f>'[1]1月'!K37+'[1]2月'!K37+'[1]3月'!K37+'[1]4月'!K37+'[1]5月'!K37+'[1]6月'!K37+'[1]7月'!K37+'[1]8月'!K37+'[1]9月'!K37+'[1]10月'!K37+'[1]11月'!K37+'[1]12月'!K37</f>
        <v>0</v>
      </c>
      <c r="L37" s="113">
        <f>'[1]1月'!L37+'[1]2月'!L37+'[1]3月'!L37+'[1]4月'!L37+'[1]5月'!L37+'[1]6月'!L37+'[1]7月'!L37+'[1]8月'!L37+'[1]9月'!L37+'[1]10月'!L37+'[1]11月'!L37+'[1]12月'!L37</f>
        <v>28</v>
      </c>
      <c r="M37" s="113">
        <f>'[1]1月'!M37+'[1]2月'!M37+'[1]3月'!M37+'[1]4月'!M37+'[1]5月'!M37+'[1]6月'!M37+'[1]7月'!M37+'[1]8月'!M37+'[1]9月'!M37+'[1]10月'!M37+'[1]11月'!M37+'[1]12月'!M37</f>
        <v>43</v>
      </c>
      <c r="N37" s="113">
        <f>'[1]1月'!N37+'[1]2月'!N37+'[1]3月'!N37+'[1]4月'!N37+'[1]5月'!N37+'[1]6月'!N37+'[1]7月'!N37+'[1]8月'!N37+'[1]9月'!N37+'[1]10月'!N37+'[1]11月'!N37+'[1]12月'!N37</f>
        <v>0</v>
      </c>
      <c r="O37" s="114">
        <f>'[1]1月'!O37+'[1]2月'!O37+'[1]3月'!O37+'[1]4月'!O37+'[1]5月'!O37+'[1]6月'!O37+'[1]7月'!O37+'[1]8月'!O37+'[1]9月'!O37+'[1]10月'!O37+'[1]11月'!O37+'[1]12月'!O37</f>
        <v>0</v>
      </c>
      <c r="P37" s="108">
        <f>SUM(Q37:AC37)</f>
        <v>166</v>
      </c>
      <c r="Q37" s="113">
        <f>'[1]1月'!Q37+'[1]2月'!Q37+'[1]3月'!Q37+'[1]4月'!Q37+'[1]5月'!Q37+'[1]6月'!Q37+'[1]7月'!Q37+'[1]8月'!Q37+'[1]9月'!Q37+'[1]10月'!Q37+'[1]11月'!Q37+'[1]12月'!Q37</f>
        <v>4</v>
      </c>
      <c r="R37" s="113">
        <f>'[1]1月'!R37+'[1]2月'!R37+'[1]3月'!R37+'[1]4月'!R37+'[1]5月'!R37+'[1]6月'!R37+'[1]7月'!R37+'[1]8月'!R37+'[1]9月'!R37+'[1]10月'!R37+'[1]11月'!R37+'[1]12月'!R37</f>
        <v>24</v>
      </c>
      <c r="S37" s="113">
        <f>'[1]1月'!S37+'[1]2月'!S37+'[1]3月'!S37+'[1]4月'!S37+'[1]5月'!S37+'[1]6月'!S37+'[1]7月'!S37+'[1]8月'!S37+'[1]9月'!S37+'[1]10月'!S37+'[1]11月'!S37+'[1]12月'!S37</f>
        <v>3</v>
      </c>
      <c r="T37" s="113">
        <f>'[1]1月'!T37+'[1]2月'!T37+'[1]3月'!T37+'[1]4月'!T37+'[1]5月'!T37+'[1]6月'!T37+'[1]7月'!T37+'[1]8月'!T37+'[1]9月'!T37+'[1]10月'!T37+'[1]11月'!T37+'[1]12月'!T37</f>
        <v>32</v>
      </c>
      <c r="U37" s="113">
        <f>'[1]1月'!U37+'[1]2月'!U37+'[1]3月'!U37+'[1]4月'!U37+'[1]5月'!U37+'[1]6月'!U37+'[1]7月'!U37+'[1]8月'!U37+'[1]9月'!U37+'[1]10月'!U37+'[1]11月'!U37+'[1]12月'!U37</f>
        <v>4</v>
      </c>
      <c r="V37" s="113">
        <f>'[1]1月'!V37+'[1]2月'!V37+'[1]3月'!V37+'[1]4月'!V37+'[1]5月'!V37+'[1]6月'!V37+'[1]7月'!V37+'[1]8月'!V37+'[1]9月'!V37+'[1]10月'!V37+'[1]11月'!V37+'[1]12月'!V37</f>
        <v>5</v>
      </c>
      <c r="W37" s="113">
        <f>'[1]1月'!W37+'[1]2月'!W37+'[1]3月'!W37+'[1]4月'!W37+'[1]5月'!W37+'[1]6月'!W37+'[1]7月'!W37+'[1]8月'!W37+'[1]9月'!W37+'[1]10月'!W37+'[1]11月'!W37+'[1]12月'!W37</f>
        <v>6</v>
      </c>
      <c r="X37" s="113">
        <f>'[1]1月'!X37+'[1]2月'!X37+'[1]3月'!X37+'[1]4月'!X37+'[1]5月'!X37+'[1]6月'!X37+'[1]7月'!X37+'[1]8月'!X37+'[1]9月'!X37+'[1]10月'!X37+'[1]11月'!X37+'[1]12月'!X37</f>
        <v>2</v>
      </c>
      <c r="Y37" s="113">
        <f>'[1]1月'!Y37+'[1]2月'!Y37+'[1]3月'!Y37+'[1]4月'!Y37+'[1]5月'!Y37+'[1]6月'!Y37+'[1]7月'!Y37+'[1]8月'!Y37+'[1]9月'!Y37+'[1]10月'!Y37+'[1]11月'!Y37+'[1]12月'!Y37</f>
        <v>0</v>
      </c>
      <c r="Z37" s="113">
        <f>'[1]1月'!Z37+'[1]2月'!Z37+'[1]3月'!Z37+'[1]4月'!Z37+'[1]5月'!Z37+'[1]6月'!Z37+'[1]7月'!Z37+'[1]8月'!Z37+'[1]9月'!Z37+'[1]10月'!Z37+'[1]11月'!Z37+'[1]12月'!Z37</f>
        <v>27</v>
      </c>
      <c r="AA37" s="113">
        <f>'[1]1月'!AA37+'[1]2月'!AA37+'[1]3月'!AA37+'[1]4月'!AA37+'[1]5月'!AA37+'[1]6月'!AA37+'[1]7月'!AA37+'[1]8月'!AA37+'[1]9月'!AA37+'[1]10月'!AA37+'[1]11月'!AA37+'[1]12月'!AA37</f>
        <v>59</v>
      </c>
      <c r="AB37" s="113">
        <f>'[1]1月'!AB37+'[1]2月'!AB37+'[1]3月'!AB37+'[1]4月'!AB37+'[1]5月'!AB37+'[1]6月'!AB37+'[1]7月'!AB37+'[1]8月'!AB37+'[1]9月'!AB37+'[1]10月'!AB37+'[1]11月'!AB37+'[1]12月'!AB37</f>
        <v>0</v>
      </c>
      <c r="AC37" s="114">
        <f>'[1]1月'!AC37+'[1]2月'!AC37+'[1]3月'!AC37+'[1]4月'!AC37+'[1]5月'!AC37+'[1]6月'!AC37+'[1]7月'!AC37+'[1]8月'!AC37+'[1]9月'!AC37+'[1]10月'!AC37+'[1]11月'!AC37+'[1]12月'!AC37</f>
        <v>0</v>
      </c>
      <c r="AD37" s="113">
        <f>'[1]1月'!AD37+'[1]2月'!AD37+'[1]3月'!AD37+'[1]4月'!AD37+'[1]5月'!AD37+'[1]6月'!AD37+'[1]7月'!AD37+'[1]8月'!AD37+'[1]9月'!AD37+'[1]10月'!AD37+'[1]11月'!AD37+'[1]12月'!AD37</f>
        <v>72</v>
      </c>
      <c r="AE37" s="114">
        <f>'[1]1月'!AE37+'[1]2月'!AE37+'[1]3月'!AE37+'[1]4月'!AE37+'[1]5月'!AE37+'[1]6月'!AE37+'[1]7月'!AE37+'[1]8月'!AE37+'[1]9月'!AE37+'[1]10月'!AE37+'[1]11月'!AE37+'[1]12月'!AE37</f>
        <v>72</v>
      </c>
      <c r="AF37" s="95"/>
      <c r="AG37" s="95"/>
      <c r="AH37" s="96"/>
      <c r="AI37" s="95"/>
      <c r="AJ37" s="95"/>
      <c r="AK37" s="96"/>
      <c r="AL37" s="95"/>
      <c r="AM37" s="97"/>
    </row>
    <row r="38" spans="1:39" ht="17.25" customHeight="1">
      <c r="A38" s="115" t="s">
        <v>82</v>
      </c>
      <c r="B38" s="99">
        <f>SUM(C38:O38)</f>
        <v>156</v>
      </c>
      <c r="C38" s="113">
        <f>'[1]1月'!C38+'[1]2月'!C38+'[1]3月'!C38+'[1]4月'!C38+'[1]5月'!C38+'[1]6月'!C38+'[1]7月'!C38+'[1]8月'!C38+'[1]9月'!C38+'[1]10月'!C38+'[1]11月'!C38+'[1]12月'!C38</f>
        <v>1</v>
      </c>
      <c r="D38" s="113">
        <f>'[1]1月'!D38+'[1]2月'!D38+'[1]3月'!D38+'[1]4月'!D38+'[1]5月'!D38+'[1]6月'!D38+'[1]7月'!D38+'[1]8月'!D38+'[1]9月'!D38+'[1]10月'!D38+'[1]11月'!D38+'[1]12月'!D38</f>
        <v>19</v>
      </c>
      <c r="E38" s="113">
        <f>'[1]1月'!E38+'[1]2月'!E38+'[1]3月'!E38+'[1]4月'!E38+'[1]5月'!E38+'[1]6月'!E38+'[1]7月'!E38+'[1]8月'!E38+'[1]9月'!E38+'[1]10月'!E38+'[1]11月'!E38+'[1]12月'!E38</f>
        <v>6</v>
      </c>
      <c r="F38" s="113">
        <f>'[1]1月'!F38+'[1]2月'!F38+'[1]3月'!F38+'[1]4月'!F38+'[1]5月'!F38+'[1]6月'!F38+'[1]7月'!F38+'[1]8月'!F38+'[1]9月'!F38+'[1]10月'!F38+'[1]11月'!F38+'[1]12月'!F38</f>
        <v>26</v>
      </c>
      <c r="G38" s="113">
        <f>'[1]1月'!G38+'[1]2月'!G38+'[1]3月'!G38+'[1]4月'!G38+'[1]5月'!G38+'[1]6月'!G38+'[1]7月'!G38+'[1]8月'!G38+'[1]9月'!G38+'[1]10月'!G38+'[1]11月'!G38+'[1]12月'!G38</f>
        <v>3</v>
      </c>
      <c r="H38" s="113">
        <f>'[1]1月'!H38+'[1]2月'!H38+'[1]3月'!H38+'[1]4月'!H38+'[1]5月'!H38+'[1]6月'!H38+'[1]7月'!H38+'[1]8月'!H38+'[1]9月'!H38+'[1]10月'!H38+'[1]11月'!H38+'[1]12月'!H38</f>
        <v>8</v>
      </c>
      <c r="I38" s="113">
        <f>'[1]1月'!I38+'[1]2月'!I38+'[1]3月'!I38+'[1]4月'!I38+'[1]5月'!I38+'[1]6月'!I38+'[1]7月'!I38+'[1]8月'!I38+'[1]9月'!I38+'[1]10月'!I38+'[1]11月'!I38+'[1]12月'!I38</f>
        <v>8</v>
      </c>
      <c r="J38" s="113">
        <f>'[1]1月'!J38+'[1]2月'!J38+'[1]3月'!J38+'[1]4月'!J38+'[1]5月'!J38+'[1]6月'!J38+'[1]7月'!J38+'[1]8月'!J38+'[1]9月'!J38+'[1]10月'!J38+'[1]11月'!J38+'[1]12月'!J38</f>
        <v>0</v>
      </c>
      <c r="K38" s="113">
        <f>'[1]1月'!K38+'[1]2月'!K38+'[1]3月'!K38+'[1]4月'!K38+'[1]5月'!K38+'[1]6月'!K38+'[1]7月'!K38+'[1]8月'!K38+'[1]9月'!K38+'[1]10月'!K38+'[1]11月'!K38+'[1]12月'!K38</f>
        <v>0</v>
      </c>
      <c r="L38" s="113">
        <f>'[1]1月'!L38+'[1]2月'!L38+'[1]3月'!L38+'[1]4月'!L38+'[1]5月'!L38+'[1]6月'!L38+'[1]7月'!L38+'[1]8月'!L38+'[1]9月'!L38+'[1]10月'!L38+'[1]11月'!L38+'[1]12月'!L38</f>
        <v>27</v>
      </c>
      <c r="M38" s="113">
        <f>'[1]1月'!M38+'[1]2月'!M38+'[1]3月'!M38+'[1]4月'!M38+'[1]5月'!M38+'[1]6月'!M38+'[1]7月'!M38+'[1]8月'!M38+'[1]9月'!M38+'[1]10月'!M38+'[1]11月'!M38+'[1]12月'!M38</f>
        <v>56</v>
      </c>
      <c r="N38" s="113">
        <f>'[1]1月'!N38+'[1]2月'!N38+'[1]3月'!N38+'[1]4月'!N38+'[1]5月'!N38+'[1]6月'!N38+'[1]7月'!N38+'[1]8月'!N38+'[1]9月'!N38+'[1]10月'!N38+'[1]11月'!N38+'[1]12月'!N38</f>
        <v>2</v>
      </c>
      <c r="O38" s="114">
        <f>'[1]1月'!O38+'[1]2月'!O38+'[1]3月'!O38+'[1]4月'!O38+'[1]5月'!O38+'[1]6月'!O38+'[1]7月'!O38+'[1]8月'!O38+'[1]9月'!O38+'[1]10月'!O38+'[1]11月'!O38+'[1]12月'!O38</f>
        <v>0</v>
      </c>
      <c r="P38" s="108">
        <f>SUM(Q38:AC38)</f>
        <v>194</v>
      </c>
      <c r="Q38" s="113">
        <f>'[1]1月'!Q38+'[1]2月'!Q38+'[1]3月'!Q38+'[1]4月'!Q38+'[1]5月'!Q38+'[1]6月'!Q38+'[1]7月'!Q38+'[1]8月'!Q38+'[1]9月'!Q38+'[1]10月'!Q38+'[1]11月'!Q38+'[1]12月'!Q38</f>
        <v>9</v>
      </c>
      <c r="R38" s="113">
        <f>'[1]1月'!R38+'[1]2月'!R38+'[1]3月'!R38+'[1]4月'!R38+'[1]5月'!R38+'[1]6月'!R38+'[1]7月'!R38+'[1]8月'!R38+'[1]9月'!R38+'[1]10月'!R38+'[1]11月'!R38+'[1]12月'!R38</f>
        <v>23</v>
      </c>
      <c r="S38" s="113">
        <f>'[1]1月'!S38+'[1]2月'!S38+'[1]3月'!S38+'[1]4月'!S38+'[1]5月'!S38+'[1]6月'!S38+'[1]7月'!S38+'[1]8月'!S38+'[1]9月'!S38+'[1]10月'!S38+'[1]11月'!S38+'[1]12月'!S38</f>
        <v>4</v>
      </c>
      <c r="T38" s="113">
        <f>'[1]1月'!T38+'[1]2月'!T38+'[1]3月'!T38+'[1]4月'!T38+'[1]5月'!T38+'[1]6月'!T38+'[1]7月'!T38+'[1]8月'!T38+'[1]9月'!T38+'[1]10月'!T38+'[1]11月'!T38+'[1]12月'!T38</f>
        <v>30</v>
      </c>
      <c r="U38" s="113">
        <f>'[1]1月'!U38+'[1]2月'!U38+'[1]3月'!U38+'[1]4月'!U38+'[1]5月'!U38+'[1]6月'!U38+'[1]7月'!U38+'[1]8月'!U38+'[1]9月'!U38+'[1]10月'!U38+'[1]11月'!U38+'[1]12月'!U38</f>
        <v>7</v>
      </c>
      <c r="V38" s="113">
        <f>'[1]1月'!V38+'[1]2月'!V38+'[1]3月'!V38+'[1]4月'!V38+'[1]5月'!V38+'[1]6月'!V38+'[1]7月'!V38+'[1]8月'!V38+'[1]9月'!V38+'[1]10月'!V38+'[1]11月'!V38+'[1]12月'!V38</f>
        <v>6</v>
      </c>
      <c r="W38" s="113">
        <f>'[1]1月'!W38+'[1]2月'!W38+'[1]3月'!W38+'[1]4月'!W38+'[1]5月'!W38+'[1]6月'!W38+'[1]7月'!W38+'[1]8月'!W38+'[1]9月'!W38+'[1]10月'!W38+'[1]11月'!W38+'[1]12月'!W38</f>
        <v>6</v>
      </c>
      <c r="X38" s="113">
        <f>'[1]1月'!X38+'[1]2月'!X38+'[1]3月'!X38+'[1]4月'!X38+'[1]5月'!X38+'[1]6月'!X38+'[1]7月'!X38+'[1]8月'!X38+'[1]9月'!X38+'[1]10月'!X38+'[1]11月'!X38+'[1]12月'!X38</f>
        <v>0</v>
      </c>
      <c r="Y38" s="113">
        <f>'[1]1月'!Y38+'[1]2月'!Y38+'[1]3月'!Y38+'[1]4月'!Y38+'[1]5月'!Y38+'[1]6月'!Y38+'[1]7月'!Y38+'[1]8月'!Y38+'[1]9月'!Y38+'[1]10月'!Y38+'[1]11月'!Y38+'[1]12月'!Y38</f>
        <v>0</v>
      </c>
      <c r="Z38" s="113">
        <f>'[1]1月'!Z38+'[1]2月'!Z38+'[1]3月'!Z38+'[1]4月'!Z38+'[1]5月'!Z38+'[1]6月'!Z38+'[1]7月'!Z38+'[1]8月'!Z38+'[1]9月'!Z38+'[1]10月'!Z38+'[1]11月'!Z38+'[1]12月'!Z38</f>
        <v>46</v>
      </c>
      <c r="AA38" s="113">
        <f>'[1]1月'!AA38+'[1]2月'!AA38+'[1]3月'!AA38+'[1]4月'!AA38+'[1]5月'!AA38+'[1]6月'!AA38+'[1]7月'!AA38+'[1]8月'!AA38+'[1]9月'!AA38+'[1]10月'!AA38+'[1]11月'!AA38+'[1]12月'!AA38</f>
        <v>62</v>
      </c>
      <c r="AB38" s="113">
        <f>'[1]1月'!AB38+'[1]2月'!AB38+'[1]3月'!AB38+'[1]4月'!AB38+'[1]5月'!AB38+'[1]6月'!AB38+'[1]7月'!AB38+'[1]8月'!AB38+'[1]9月'!AB38+'[1]10月'!AB38+'[1]11月'!AB38+'[1]12月'!AB38</f>
        <v>0</v>
      </c>
      <c r="AC38" s="114">
        <f>'[1]1月'!AC38+'[1]2月'!AC38+'[1]3月'!AC38+'[1]4月'!AC38+'[1]5月'!AC38+'[1]6月'!AC38+'[1]7月'!AC38+'[1]8月'!AC38+'[1]9月'!AC38+'[1]10月'!AC38+'[1]11月'!AC38+'[1]12月'!AC38</f>
        <v>1</v>
      </c>
      <c r="AD38" s="113">
        <f>'[1]1月'!AD38+'[1]2月'!AD38+'[1]3月'!AD38+'[1]4月'!AD38+'[1]5月'!AD38+'[1]6月'!AD38+'[1]7月'!AD38+'[1]8月'!AD38+'[1]9月'!AD38+'[1]10月'!AD38+'[1]11月'!AD38+'[1]12月'!AD38</f>
        <v>71</v>
      </c>
      <c r="AE38" s="114">
        <f>'[1]1月'!AE38+'[1]2月'!AE38+'[1]3月'!AE38+'[1]4月'!AE38+'[1]5月'!AE38+'[1]6月'!AE38+'[1]7月'!AE38+'[1]8月'!AE38+'[1]9月'!AE38+'[1]10月'!AE38+'[1]11月'!AE38+'[1]12月'!AE38</f>
        <v>71</v>
      </c>
      <c r="AF38" s="105"/>
      <c r="AG38" s="105"/>
      <c r="AH38" s="106"/>
      <c r="AI38" s="105"/>
      <c r="AJ38" s="105"/>
      <c r="AK38" s="106"/>
      <c r="AL38" s="105"/>
      <c r="AM38" s="107"/>
    </row>
    <row r="39" spans="1:39" ht="17.25" customHeight="1">
      <c r="A39" s="116" t="s">
        <v>88</v>
      </c>
      <c r="B39" s="85">
        <f>SUM(C39:O39,B40:B41)/2</f>
        <v>796</v>
      </c>
      <c r="C39" s="86">
        <f>C40+C41</f>
        <v>3</v>
      </c>
      <c r="D39" s="86">
        <f t="shared" ref="D39:O39" si="24">D40+D41</f>
        <v>52</v>
      </c>
      <c r="E39" s="86">
        <f t="shared" si="24"/>
        <v>20</v>
      </c>
      <c r="F39" s="86">
        <f t="shared" si="24"/>
        <v>77</v>
      </c>
      <c r="G39" s="86">
        <f t="shared" si="24"/>
        <v>27</v>
      </c>
      <c r="H39" s="86">
        <f t="shared" si="24"/>
        <v>5</v>
      </c>
      <c r="I39" s="86">
        <f t="shared" si="24"/>
        <v>25</v>
      </c>
      <c r="J39" s="86">
        <f t="shared" si="24"/>
        <v>5</v>
      </c>
      <c r="K39" s="86">
        <f t="shared" si="24"/>
        <v>0</v>
      </c>
      <c r="L39" s="86">
        <f t="shared" si="24"/>
        <v>104</v>
      </c>
      <c r="M39" s="86">
        <f t="shared" si="24"/>
        <v>477</v>
      </c>
      <c r="N39" s="86">
        <f t="shared" si="24"/>
        <v>1</v>
      </c>
      <c r="O39" s="87">
        <f t="shared" si="24"/>
        <v>0</v>
      </c>
      <c r="P39" s="108">
        <f>SUM(Q39:AC39,P40:P41)/2</f>
        <v>659</v>
      </c>
      <c r="Q39" s="88">
        <f>Q40+Q41</f>
        <v>16</v>
      </c>
      <c r="R39" s="88">
        <f t="shared" ref="R39:AE39" si="25">R40+R41</f>
        <v>47</v>
      </c>
      <c r="S39" s="88">
        <f t="shared" si="25"/>
        <v>20</v>
      </c>
      <c r="T39" s="88">
        <f t="shared" si="25"/>
        <v>62</v>
      </c>
      <c r="U39" s="88">
        <f t="shared" si="25"/>
        <v>22</v>
      </c>
      <c r="V39" s="88">
        <f t="shared" si="25"/>
        <v>4</v>
      </c>
      <c r="W39" s="88">
        <f t="shared" si="25"/>
        <v>12</v>
      </c>
      <c r="X39" s="88">
        <f t="shared" si="25"/>
        <v>1</v>
      </c>
      <c r="Y39" s="88">
        <f t="shared" si="25"/>
        <v>0</v>
      </c>
      <c r="Z39" s="88">
        <f t="shared" si="25"/>
        <v>101</v>
      </c>
      <c r="AA39" s="88">
        <f t="shared" si="25"/>
        <v>374</v>
      </c>
      <c r="AB39" s="88">
        <f t="shared" si="25"/>
        <v>0</v>
      </c>
      <c r="AC39" s="89">
        <f t="shared" si="25"/>
        <v>0</v>
      </c>
      <c r="AD39" s="88">
        <f t="shared" si="25"/>
        <v>528</v>
      </c>
      <c r="AE39" s="89">
        <f t="shared" si="25"/>
        <v>528</v>
      </c>
      <c r="AF39" s="90">
        <f>AG39+AH39</f>
        <v>210</v>
      </c>
      <c r="AG39" s="109">
        <f>'[1]1月'!AG39+'[1]2月'!AG39+'[1]3月'!AG39+'[1]4月'!AG39+'[1]5月'!AG39+'[1]6月'!AG39+'[1]7月'!AG39+'[1]8月'!AG39+'[1]9月'!AG39+'[1]10月'!AG39+'[1]11月'!AG39+'[1]12月'!AG39</f>
        <v>118</v>
      </c>
      <c r="AH39" s="117">
        <f>'[1]1月'!AH39+'[1]2月'!AH39+'[1]3月'!AH39+'[1]4月'!AH39+'[1]5月'!AH39+'[1]6月'!AH39+'[1]7月'!AH39+'[1]8月'!AH39+'[1]9月'!AH39+'[1]10月'!AH39+'[1]11月'!AH39+'[1]12月'!AH39</f>
        <v>92</v>
      </c>
      <c r="AI39" s="90">
        <f>AJ39+AK39</f>
        <v>157</v>
      </c>
      <c r="AJ39" s="109">
        <f>'[1]1月'!AJ39+'[1]2月'!AJ39+'[1]3月'!AJ39+'[1]4月'!AJ39+'[1]5月'!AJ39+'[1]6月'!AJ39+'[1]7月'!AJ39+'[1]8月'!AJ39+'[1]9月'!AJ39+'[1]10月'!AJ39+'[1]11月'!AJ39+'[1]12月'!AJ39</f>
        <v>84</v>
      </c>
      <c r="AK39" s="117">
        <f>'[1]1月'!AK39+'[1]2月'!AK39+'[1]3月'!AK39+'[1]4月'!AK39+'[1]5月'!AK39+'[1]6月'!AK39+'[1]7月'!AK39+'[1]8月'!AK39+'[1]9月'!AK39+'[1]10月'!AK39+'[1]11月'!AK39+'[1]12月'!AK39</f>
        <v>73</v>
      </c>
      <c r="AL39" s="109">
        <f>'[1]1月'!AL39+'[1]2月'!AL39+'[1]3月'!AL39+'[1]4月'!AL39+'[1]5月'!AL39+'[1]6月'!AL39+'[1]7月'!AL39+'[1]8月'!AL39+'[1]9月'!AL39+'[1]10月'!AL39+'[1]11月'!AL39+'[1]12月'!AL39</f>
        <v>131</v>
      </c>
      <c r="AM39" s="111">
        <f>'[1]1月'!AM39+'[1]2月'!AM39+'[1]3月'!AM39+'[1]4月'!AM39+'[1]5月'!AM39+'[1]6月'!AM39+'[1]7月'!AM39+'[1]8月'!AM39+'[1]9月'!AM39+'[1]10月'!AM39+'[1]11月'!AM39+'[1]12月'!AM39</f>
        <v>66</v>
      </c>
    </row>
    <row r="40" spans="1:39" ht="17.25" customHeight="1">
      <c r="A40" s="112" t="s">
        <v>99</v>
      </c>
      <c r="B40" s="85">
        <f>SUM(C40:O40)</f>
        <v>378</v>
      </c>
      <c r="C40" s="113">
        <f>'[1]1月'!C40+'[1]2月'!C40+'[1]3月'!C40+'[1]4月'!C40+'[1]5月'!C40+'[1]6月'!C40+'[1]7月'!C40+'[1]8月'!C40+'[1]9月'!C40+'[1]10月'!C40+'[1]11月'!C40+'[1]12月'!C40</f>
        <v>1</v>
      </c>
      <c r="D40" s="113">
        <f>'[1]1月'!D40+'[1]2月'!D40+'[1]3月'!D40+'[1]4月'!D40+'[1]5月'!D40+'[1]6月'!D40+'[1]7月'!D40+'[1]8月'!D40+'[1]9月'!D40+'[1]10月'!D40+'[1]11月'!D40+'[1]12月'!D40</f>
        <v>22</v>
      </c>
      <c r="E40" s="113">
        <f>'[1]1月'!E40+'[1]2月'!E40+'[1]3月'!E40+'[1]4月'!E40+'[1]5月'!E40+'[1]6月'!E40+'[1]7月'!E40+'[1]8月'!E40+'[1]9月'!E40+'[1]10月'!E40+'[1]11月'!E40+'[1]12月'!E40</f>
        <v>8</v>
      </c>
      <c r="F40" s="113">
        <f>'[1]1月'!F40+'[1]2月'!F40+'[1]3月'!F40+'[1]4月'!F40+'[1]5月'!F40+'[1]6月'!F40+'[1]7月'!F40+'[1]8月'!F40+'[1]9月'!F40+'[1]10月'!F40+'[1]11月'!F40+'[1]12月'!F40</f>
        <v>41</v>
      </c>
      <c r="G40" s="113">
        <f>'[1]1月'!G40+'[1]2月'!G40+'[1]3月'!G40+'[1]4月'!G40+'[1]5月'!G40+'[1]6月'!G40+'[1]7月'!G40+'[1]8月'!G40+'[1]9月'!G40+'[1]10月'!G40+'[1]11月'!G40+'[1]12月'!G40</f>
        <v>11</v>
      </c>
      <c r="H40" s="113">
        <f>'[1]1月'!H40+'[1]2月'!H40+'[1]3月'!H40+'[1]4月'!H40+'[1]5月'!H40+'[1]6月'!H40+'[1]7月'!H40+'[1]8月'!H40+'[1]9月'!H40+'[1]10月'!H40+'[1]11月'!H40+'[1]12月'!H40</f>
        <v>3</v>
      </c>
      <c r="I40" s="113">
        <f>'[1]1月'!I40+'[1]2月'!I40+'[1]3月'!I40+'[1]4月'!I40+'[1]5月'!I40+'[1]6月'!I40+'[1]7月'!I40+'[1]8月'!I40+'[1]9月'!I40+'[1]10月'!I40+'[1]11月'!I40+'[1]12月'!I40</f>
        <v>13</v>
      </c>
      <c r="J40" s="113">
        <f>'[1]1月'!J40+'[1]2月'!J40+'[1]3月'!J40+'[1]4月'!J40+'[1]5月'!J40+'[1]6月'!J40+'[1]7月'!J40+'[1]8月'!J40+'[1]9月'!J40+'[1]10月'!J40+'[1]11月'!J40+'[1]12月'!J40</f>
        <v>3</v>
      </c>
      <c r="K40" s="113">
        <f>'[1]1月'!K40+'[1]2月'!K40+'[1]3月'!K40+'[1]4月'!K40+'[1]5月'!K40+'[1]6月'!K40+'[1]7月'!K40+'[1]8月'!K40+'[1]9月'!K40+'[1]10月'!K40+'[1]11月'!K40+'[1]12月'!K40</f>
        <v>0</v>
      </c>
      <c r="L40" s="113">
        <f>'[1]1月'!L40+'[1]2月'!L40+'[1]3月'!L40+'[1]4月'!L40+'[1]5月'!L40+'[1]6月'!L40+'[1]7月'!L40+'[1]8月'!L40+'[1]9月'!L40+'[1]10月'!L40+'[1]11月'!L40+'[1]12月'!L40</f>
        <v>47</v>
      </c>
      <c r="M40" s="113">
        <f>'[1]1月'!M40+'[1]2月'!M40+'[1]3月'!M40+'[1]4月'!M40+'[1]5月'!M40+'[1]6月'!M40+'[1]7月'!M40+'[1]8月'!M40+'[1]9月'!M40+'[1]10月'!M40+'[1]11月'!M40+'[1]12月'!M40</f>
        <v>228</v>
      </c>
      <c r="N40" s="113">
        <f>'[1]1月'!N40+'[1]2月'!N40+'[1]3月'!N40+'[1]4月'!N40+'[1]5月'!N40+'[1]6月'!N40+'[1]7月'!N40+'[1]8月'!N40+'[1]9月'!N40+'[1]10月'!N40+'[1]11月'!N40+'[1]12月'!N40</f>
        <v>1</v>
      </c>
      <c r="O40" s="114">
        <f>'[1]1月'!O40+'[1]2月'!O40+'[1]3月'!O40+'[1]4月'!O40+'[1]5月'!O40+'[1]6月'!O40+'[1]7月'!O40+'[1]8月'!O40+'[1]9月'!O40+'[1]10月'!O40+'[1]11月'!O40+'[1]12月'!O40</f>
        <v>0</v>
      </c>
      <c r="P40" s="108">
        <f>SUM(Q40:AC40)</f>
        <v>300</v>
      </c>
      <c r="Q40" s="113">
        <f>'[1]1月'!Q40+'[1]2月'!Q40+'[1]3月'!Q40+'[1]4月'!Q40+'[1]5月'!Q40+'[1]6月'!Q40+'[1]7月'!Q40+'[1]8月'!Q40+'[1]9月'!Q40+'[1]10月'!Q40+'[1]11月'!Q40+'[1]12月'!Q40</f>
        <v>3</v>
      </c>
      <c r="R40" s="113">
        <f>'[1]1月'!R40+'[1]2月'!R40+'[1]3月'!R40+'[1]4月'!R40+'[1]5月'!R40+'[1]6月'!R40+'[1]7月'!R40+'[1]8月'!R40+'[1]9月'!R40+'[1]10月'!R40+'[1]11月'!R40+'[1]12月'!R40</f>
        <v>19</v>
      </c>
      <c r="S40" s="113">
        <f>'[1]1月'!S40+'[1]2月'!S40+'[1]3月'!S40+'[1]4月'!S40+'[1]5月'!S40+'[1]6月'!S40+'[1]7月'!S40+'[1]8月'!S40+'[1]9月'!S40+'[1]10月'!S40+'[1]11月'!S40+'[1]12月'!S40</f>
        <v>7</v>
      </c>
      <c r="T40" s="113">
        <f>'[1]1月'!T40+'[1]2月'!T40+'[1]3月'!T40+'[1]4月'!T40+'[1]5月'!T40+'[1]6月'!T40+'[1]7月'!T40+'[1]8月'!T40+'[1]9月'!T40+'[1]10月'!T40+'[1]11月'!T40+'[1]12月'!T40</f>
        <v>29</v>
      </c>
      <c r="U40" s="113">
        <f>'[1]1月'!U40+'[1]2月'!U40+'[1]3月'!U40+'[1]4月'!U40+'[1]5月'!U40+'[1]6月'!U40+'[1]7月'!U40+'[1]8月'!U40+'[1]9月'!U40+'[1]10月'!U40+'[1]11月'!U40+'[1]12月'!U40</f>
        <v>9</v>
      </c>
      <c r="V40" s="113">
        <f>'[1]1月'!V40+'[1]2月'!V40+'[1]3月'!V40+'[1]4月'!V40+'[1]5月'!V40+'[1]6月'!V40+'[1]7月'!V40+'[1]8月'!V40+'[1]9月'!V40+'[1]10月'!V40+'[1]11月'!V40+'[1]12月'!V40</f>
        <v>3</v>
      </c>
      <c r="W40" s="113">
        <f>'[1]1月'!W40+'[1]2月'!W40+'[1]3月'!W40+'[1]4月'!W40+'[1]5月'!W40+'[1]6月'!W40+'[1]7月'!W40+'[1]8月'!W40+'[1]9月'!W40+'[1]10月'!W40+'[1]11月'!W40+'[1]12月'!W40</f>
        <v>5</v>
      </c>
      <c r="X40" s="113">
        <f>'[1]1月'!X40+'[1]2月'!X40+'[1]3月'!X40+'[1]4月'!X40+'[1]5月'!X40+'[1]6月'!X40+'[1]7月'!X40+'[1]8月'!X40+'[1]9月'!X40+'[1]10月'!X40+'[1]11月'!X40+'[1]12月'!X40</f>
        <v>1</v>
      </c>
      <c r="Y40" s="113">
        <f>'[1]1月'!Y40+'[1]2月'!Y40+'[1]3月'!Y40+'[1]4月'!Y40+'[1]5月'!Y40+'[1]6月'!Y40+'[1]7月'!Y40+'[1]8月'!Y40+'[1]9月'!Y40+'[1]10月'!Y40+'[1]11月'!Y40+'[1]12月'!Y40</f>
        <v>0</v>
      </c>
      <c r="Z40" s="113">
        <f>'[1]1月'!Z40+'[1]2月'!Z40+'[1]3月'!Z40+'[1]4月'!Z40+'[1]5月'!Z40+'[1]6月'!Z40+'[1]7月'!Z40+'[1]8月'!Z40+'[1]9月'!Z40+'[1]10月'!Z40+'[1]11月'!Z40+'[1]12月'!Z40</f>
        <v>44</v>
      </c>
      <c r="AA40" s="113">
        <f>'[1]1月'!AA40+'[1]2月'!AA40+'[1]3月'!AA40+'[1]4月'!AA40+'[1]5月'!AA40+'[1]6月'!AA40+'[1]7月'!AA40+'[1]8月'!AA40+'[1]9月'!AA40+'[1]10月'!AA40+'[1]11月'!AA40+'[1]12月'!AA40</f>
        <v>180</v>
      </c>
      <c r="AB40" s="113">
        <f>'[1]1月'!AB40+'[1]2月'!AB40+'[1]3月'!AB40+'[1]4月'!AB40+'[1]5月'!AB40+'[1]6月'!AB40+'[1]7月'!AB40+'[1]8月'!AB40+'[1]9月'!AB40+'[1]10月'!AB40+'[1]11月'!AB40+'[1]12月'!AB40</f>
        <v>0</v>
      </c>
      <c r="AC40" s="114">
        <f>'[1]1月'!AC40+'[1]2月'!AC40+'[1]3月'!AC40+'[1]4月'!AC40+'[1]5月'!AC40+'[1]6月'!AC40+'[1]7月'!AC40+'[1]8月'!AC40+'[1]9月'!AC40+'[1]10月'!AC40+'[1]11月'!AC40+'[1]12月'!AC40</f>
        <v>0</v>
      </c>
      <c r="AD40" s="113">
        <f>'[1]1月'!AD40+'[1]2月'!AD40+'[1]3月'!AD40+'[1]4月'!AD40+'[1]5月'!AD40+'[1]6月'!AD40+'[1]7月'!AD40+'[1]8月'!AD40+'[1]9月'!AD40+'[1]10月'!AD40+'[1]11月'!AD40+'[1]12月'!AD40</f>
        <v>238</v>
      </c>
      <c r="AE40" s="114">
        <f>'[1]1月'!AE40+'[1]2月'!AE40+'[1]3月'!AE40+'[1]4月'!AE40+'[1]5月'!AE40+'[1]6月'!AE40+'[1]7月'!AE40+'[1]8月'!AE40+'[1]9月'!AE40+'[1]10月'!AE40+'[1]11月'!AE40+'[1]12月'!AE40</f>
        <v>238</v>
      </c>
      <c r="AF40" s="95"/>
      <c r="AG40" s="95"/>
      <c r="AH40" s="96"/>
      <c r="AI40" s="95"/>
      <c r="AJ40" s="95"/>
      <c r="AK40" s="96"/>
      <c r="AL40" s="95"/>
      <c r="AM40" s="97"/>
    </row>
    <row r="41" spans="1:39" ht="17.25" customHeight="1">
      <c r="A41" s="115" t="s">
        <v>82</v>
      </c>
      <c r="B41" s="99">
        <f>SUM(C41:O41)</f>
        <v>418</v>
      </c>
      <c r="C41" s="113">
        <f>'[1]1月'!C41+'[1]2月'!C41+'[1]3月'!C41+'[1]4月'!C41+'[1]5月'!C41+'[1]6月'!C41+'[1]7月'!C41+'[1]8月'!C41+'[1]9月'!C41+'[1]10月'!C41+'[1]11月'!C41+'[1]12月'!C41</f>
        <v>2</v>
      </c>
      <c r="D41" s="113">
        <f>'[1]1月'!D41+'[1]2月'!D41+'[1]3月'!D41+'[1]4月'!D41+'[1]5月'!D41+'[1]6月'!D41+'[1]7月'!D41+'[1]8月'!D41+'[1]9月'!D41+'[1]10月'!D41+'[1]11月'!D41+'[1]12月'!D41</f>
        <v>30</v>
      </c>
      <c r="E41" s="113">
        <f>'[1]1月'!E41+'[1]2月'!E41+'[1]3月'!E41+'[1]4月'!E41+'[1]5月'!E41+'[1]6月'!E41+'[1]7月'!E41+'[1]8月'!E41+'[1]9月'!E41+'[1]10月'!E41+'[1]11月'!E41+'[1]12月'!E41</f>
        <v>12</v>
      </c>
      <c r="F41" s="113">
        <f>'[1]1月'!F41+'[1]2月'!F41+'[1]3月'!F41+'[1]4月'!F41+'[1]5月'!F41+'[1]6月'!F41+'[1]7月'!F41+'[1]8月'!F41+'[1]9月'!F41+'[1]10月'!F41+'[1]11月'!F41+'[1]12月'!F41</f>
        <v>36</v>
      </c>
      <c r="G41" s="113">
        <f>'[1]1月'!G41+'[1]2月'!G41+'[1]3月'!G41+'[1]4月'!G41+'[1]5月'!G41+'[1]6月'!G41+'[1]7月'!G41+'[1]8月'!G41+'[1]9月'!G41+'[1]10月'!G41+'[1]11月'!G41+'[1]12月'!G41</f>
        <v>16</v>
      </c>
      <c r="H41" s="113">
        <f>'[1]1月'!H41+'[1]2月'!H41+'[1]3月'!H41+'[1]4月'!H41+'[1]5月'!H41+'[1]6月'!H41+'[1]7月'!H41+'[1]8月'!H41+'[1]9月'!H41+'[1]10月'!H41+'[1]11月'!H41+'[1]12月'!H41</f>
        <v>2</v>
      </c>
      <c r="I41" s="113">
        <f>'[1]1月'!I41+'[1]2月'!I41+'[1]3月'!I41+'[1]4月'!I41+'[1]5月'!I41+'[1]6月'!I41+'[1]7月'!I41+'[1]8月'!I41+'[1]9月'!I41+'[1]10月'!I41+'[1]11月'!I41+'[1]12月'!I41</f>
        <v>12</v>
      </c>
      <c r="J41" s="113">
        <f>'[1]1月'!J41+'[1]2月'!J41+'[1]3月'!J41+'[1]4月'!J41+'[1]5月'!J41+'[1]6月'!J41+'[1]7月'!J41+'[1]8月'!J41+'[1]9月'!J41+'[1]10月'!J41+'[1]11月'!J41+'[1]12月'!J41</f>
        <v>2</v>
      </c>
      <c r="K41" s="113">
        <f>'[1]1月'!K41+'[1]2月'!K41+'[1]3月'!K41+'[1]4月'!K41+'[1]5月'!K41+'[1]6月'!K41+'[1]7月'!K41+'[1]8月'!K41+'[1]9月'!K41+'[1]10月'!K41+'[1]11月'!K41+'[1]12月'!K41</f>
        <v>0</v>
      </c>
      <c r="L41" s="113">
        <f>'[1]1月'!L41+'[1]2月'!L41+'[1]3月'!L41+'[1]4月'!L41+'[1]5月'!L41+'[1]6月'!L41+'[1]7月'!L41+'[1]8月'!L41+'[1]9月'!L41+'[1]10月'!L41+'[1]11月'!L41+'[1]12月'!L41</f>
        <v>57</v>
      </c>
      <c r="M41" s="113">
        <f>'[1]1月'!M41+'[1]2月'!M41+'[1]3月'!M41+'[1]4月'!M41+'[1]5月'!M41+'[1]6月'!M41+'[1]7月'!M41+'[1]8月'!M41+'[1]9月'!M41+'[1]10月'!M41+'[1]11月'!M41+'[1]12月'!M41</f>
        <v>249</v>
      </c>
      <c r="N41" s="113">
        <f>'[1]1月'!N41+'[1]2月'!N41+'[1]3月'!N41+'[1]4月'!N41+'[1]5月'!N41+'[1]6月'!N41+'[1]7月'!N41+'[1]8月'!N41+'[1]9月'!N41+'[1]10月'!N41+'[1]11月'!N41+'[1]12月'!N41</f>
        <v>0</v>
      </c>
      <c r="O41" s="114">
        <f>'[1]1月'!O41+'[1]2月'!O41+'[1]3月'!O41+'[1]4月'!O41+'[1]5月'!O41+'[1]6月'!O41+'[1]7月'!O41+'[1]8月'!O41+'[1]9月'!O41+'[1]10月'!O41+'[1]11月'!O41+'[1]12月'!O41</f>
        <v>0</v>
      </c>
      <c r="P41" s="108">
        <f>SUM(Q41:AC41)</f>
        <v>359</v>
      </c>
      <c r="Q41" s="113">
        <f>'[1]1月'!Q41+'[1]2月'!Q41+'[1]3月'!Q41+'[1]4月'!Q41+'[1]5月'!Q41+'[1]6月'!Q41+'[1]7月'!Q41+'[1]8月'!Q41+'[1]9月'!Q41+'[1]10月'!Q41+'[1]11月'!Q41+'[1]12月'!Q41</f>
        <v>13</v>
      </c>
      <c r="R41" s="113">
        <f>'[1]1月'!R41+'[1]2月'!R41+'[1]3月'!R41+'[1]4月'!R41+'[1]5月'!R41+'[1]6月'!R41+'[1]7月'!R41+'[1]8月'!R41+'[1]9月'!R41+'[1]10月'!R41+'[1]11月'!R41+'[1]12月'!R41</f>
        <v>28</v>
      </c>
      <c r="S41" s="113">
        <f>'[1]1月'!S41+'[1]2月'!S41+'[1]3月'!S41+'[1]4月'!S41+'[1]5月'!S41+'[1]6月'!S41+'[1]7月'!S41+'[1]8月'!S41+'[1]9月'!S41+'[1]10月'!S41+'[1]11月'!S41+'[1]12月'!S41</f>
        <v>13</v>
      </c>
      <c r="T41" s="113">
        <f>'[1]1月'!T41+'[1]2月'!T41+'[1]3月'!T41+'[1]4月'!T41+'[1]5月'!T41+'[1]6月'!T41+'[1]7月'!T41+'[1]8月'!T41+'[1]9月'!T41+'[1]10月'!T41+'[1]11月'!T41+'[1]12月'!T41</f>
        <v>33</v>
      </c>
      <c r="U41" s="113">
        <f>'[1]1月'!U41+'[1]2月'!U41+'[1]3月'!U41+'[1]4月'!U41+'[1]5月'!U41+'[1]6月'!U41+'[1]7月'!U41+'[1]8月'!U41+'[1]9月'!U41+'[1]10月'!U41+'[1]11月'!U41+'[1]12月'!U41</f>
        <v>13</v>
      </c>
      <c r="V41" s="113">
        <f>'[1]1月'!V41+'[1]2月'!V41+'[1]3月'!V41+'[1]4月'!V41+'[1]5月'!V41+'[1]6月'!V41+'[1]7月'!V41+'[1]8月'!V41+'[1]9月'!V41+'[1]10月'!V41+'[1]11月'!V41+'[1]12月'!V41</f>
        <v>1</v>
      </c>
      <c r="W41" s="113">
        <f>'[1]1月'!W41+'[1]2月'!W41+'[1]3月'!W41+'[1]4月'!W41+'[1]5月'!W41+'[1]6月'!W41+'[1]7月'!W41+'[1]8月'!W41+'[1]9月'!W41+'[1]10月'!W41+'[1]11月'!W41+'[1]12月'!W41</f>
        <v>7</v>
      </c>
      <c r="X41" s="113">
        <f>'[1]1月'!X41+'[1]2月'!X41+'[1]3月'!X41+'[1]4月'!X41+'[1]5月'!X41+'[1]6月'!X41+'[1]7月'!X41+'[1]8月'!X41+'[1]9月'!X41+'[1]10月'!X41+'[1]11月'!X41+'[1]12月'!X41</f>
        <v>0</v>
      </c>
      <c r="Y41" s="113">
        <f>'[1]1月'!Y41+'[1]2月'!Y41+'[1]3月'!Y41+'[1]4月'!Y41+'[1]5月'!Y41+'[1]6月'!Y41+'[1]7月'!Y41+'[1]8月'!Y41+'[1]9月'!Y41+'[1]10月'!Y41+'[1]11月'!Y41+'[1]12月'!Y41</f>
        <v>0</v>
      </c>
      <c r="Z41" s="113">
        <f>'[1]1月'!Z41+'[1]2月'!Z41+'[1]3月'!Z41+'[1]4月'!Z41+'[1]5月'!Z41+'[1]6月'!Z41+'[1]7月'!Z41+'[1]8月'!Z41+'[1]9月'!Z41+'[1]10月'!Z41+'[1]11月'!Z41+'[1]12月'!Z41</f>
        <v>57</v>
      </c>
      <c r="AA41" s="113">
        <f>'[1]1月'!AA41+'[1]2月'!AA41+'[1]3月'!AA41+'[1]4月'!AA41+'[1]5月'!AA41+'[1]6月'!AA41+'[1]7月'!AA41+'[1]8月'!AA41+'[1]9月'!AA41+'[1]10月'!AA41+'[1]11月'!AA41+'[1]12月'!AA41</f>
        <v>194</v>
      </c>
      <c r="AB41" s="113">
        <f>'[1]1月'!AB41+'[1]2月'!AB41+'[1]3月'!AB41+'[1]4月'!AB41+'[1]5月'!AB41+'[1]6月'!AB41+'[1]7月'!AB41+'[1]8月'!AB41+'[1]9月'!AB41+'[1]10月'!AB41+'[1]11月'!AB41+'[1]12月'!AB41</f>
        <v>0</v>
      </c>
      <c r="AC41" s="114">
        <f>'[1]1月'!AC41+'[1]2月'!AC41+'[1]3月'!AC41+'[1]4月'!AC41+'[1]5月'!AC41+'[1]6月'!AC41+'[1]7月'!AC41+'[1]8月'!AC41+'[1]9月'!AC41+'[1]10月'!AC41+'[1]11月'!AC41+'[1]12月'!AC41</f>
        <v>0</v>
      </c>
      <c r="AD41" s="113">
        <f>'[1]1月'!AD41+'[1]2月'!AD41+'[1]3月'!AD41+'[1]4月'!AD41+'[1]5月'!AD41+'[1]6月'!AD41+'[1]7月'!AD41+'[1]8月'!AD41+'[1]9月'!AD41+'[1]10月'!AD41+'[1]11月'!AD41+'[1]12月'!AD41</f>
        <v>290</v>
      </c>
      <c r="AE41" s="114">
        <f>'[1]1月'!AE41+'[1]2月'!AE41+'[1]3月'!AE41+'[1]4月'!AE41+'[1]5月'!AE41+'[1]6月'!AE41+'[1]7月'!AE41+'[1]8月'!AE41+'[1]9月'!AE41+'[1]10月'!AE41+'[1]11月'!AE41+'[1]12月'!AE41</f>
        <v>290</v>
      </c>
      <c r="AF41" s="105"/>
      <c r="AG41" s="105"/>
      <c r="AH41" s="106"/>
      <c r="AI41" s="105"/>
      <c r="AJ41" s="105"/>
      <c r="AK41" s="106"/>
      <c r="AL41" s="105"/>
      <c r="AM41" s="107"/>
    </row>
    <row r="42" spans="1:39" ht="17.25" customHeight="1">
      <c r="A42" s="116" t="s">
        <v>88</v>
      </c>
      <c r="B42" s="85">
        <f>SUM(C42:O42,B43:B44)/2</f>
        <v>194</v>
      </c>
      <c r="C42" s="86">
        <f>C43+C44</f>
        <v>2</v>
      </c>
      <c r="D42" s="86">
        <f t="shared" ref="D42:O42" si="26">D43+D44</f>
        <v>31</v>
      </c>
      <c r="E42" s="86">
        <f t="shared" si="26"/>
        <v>9</v>
      </c>
      <c r="F42" s="86">
        <f t="shared" si="26"/>
        <v>20</v>
      </c>
      <c r="G42" s="86">
        <f t="shared" si="26"/>
        <v>9</v>
      </c>
      <c r="H42" s="86">
        <f t="shared" si="26"/>
        <v>4</v>
      </c>
      <c r="I42" s="86">
        <f t="shared" si="26"/>
        <v>5</v>
      </c>
      <c r="J42" s="86">
        <f t="shared" si="26"/>
        <v>0</v>
      </c>
      <c r="K42" s="86">
        <f t="shared" si="26"/>
        <v>0</v>
      </c>
      <c r="L42" s="86">
        <f t="shared" si="26"/>
        <v>29</v>
      </c>
      <c r="M42" s="86">
        <f t="shared" si="26"/>
        <v>83</v>
      </c>
      <c r="N42" s="86">
        <f t="shared" si="26"/>
        <v>2</v>
      </c>
      <c r="O42" s="87">
        <f t="shared" si="26"/>
        <v>0</v>
      </c>
      <c r="P42" s="108">
        <f>SUM(Q42:AC42,P43:P44)/2</f>
        <v>274</v>
      </c>
      <c r="Q42" s="88">
        <f>Q43+Q44</f>
        <v>2</v>
      </c>
      <c r="R42" s="88">
        <f t="shared" ref="R42:AE42" si="27">R43+R44</f>
        <v>26</v>
      </c>
      <c r="S42" s="88">
        <f t="shared" si="27"/>
        <v>6</v>
      </c>
      <c r="T42" s="88">
        <f t="shared" si="27"/>
        <v>35</v>
      </c>
      <c r="U42" s="88">
        <f t="shared" si="27"/>
        <v>8</v>
      </c>
      <c r="V42" s="88">
        <f t="shared" si="27"/>
        <v>12</v>
      </c>
      <c r="W42" s="88">
        <f t="shared" si="27"/>
        <v>15</v>
      </c>
      <c r="X42" s="88">
        <f t="shared" si="27"/>
        <v>5</v>
      </c>
      <c r="Y42" s="88">
        <f t="shared" si="27"/>
        <v>1</v>
      </c>
      <c r="Z42" s="88">
        <f t="shared" si="27"/>
        <v>26</v>
      </c>
      <c r="AA42" s="88">
        <f t="shared" si="27"/>
        <v>138</v>
      </c>
      <c r="AB42" s="88">
        <f t="shared" si="27"/>
        <v>0</v>
      </c>
      <c r="AC42" s="89">
        <f t="shared" si="27"/>
        <v>0</v>
      </c>
      <c r="AD42" s="88">
        <f t="shared" si="27"/>
        <v>122</v>
      </c>
      <c r="AE42" s="89">
        <f t="shared" si="27"/>
        <v>122</v>
      </c>
      <c r="AF42" s="90">
        <f>AG42+AH42</f>
        <v>68</v>
      </c>
      <c r="AG42" s="109">
        <f>'[1]1月'!AG42+'[1]2月'!AG42+'[1]3月'!AG42+'[1]4月'!AG42+'[1]5月'!AG42+'[1]6月'!AG42+'[1]7月'!AG42+'[1]8月'!AG42+'[1]9月'!AG42+'[1]10月'!AG42+'[1]11月'!AG42+'[1]12月'!AG42</f>
        <v>38</v>
      </c>
      <c r="AH42" s="117">
        <f>'[1]1月'!AH42+'[1]2月'!AH42+'[1]3月'!AH42+'[1]4月'!AH42+'[1]5月'!AH42+'[1]6月'!AH42+'[1]7月'!AH42+'[1]8月'!AH42+'[1]9月'!AH42+'[1]10月'!AH42+'[1]11月'!AH42+'[1]12月'!AH42</f>
        <v>30</v>
      </c>
      <c r="AI42" s="90">
        <f>AJ42+AK42</f>
        <v>65</v>
      </c>
      <c r="AJ42" s="109">
        <f>'[1]1月'!AJ42+'[1]2月'!AJ42+'[1]3月'!AJ42+'[1]4月'!AJ42+'[1]5月'!AJ42+'[1]6月'!AJ42+'[1]7月'!AJ42+'[1]8月'!AJ42+'[1]9月'!AJ42+'[1]10月'!AJ42+'[1]11月'!AJ42+'[1]12月'!AJ42</f>
        <v>37</v>
      </c>
      <c r="AK42" s="117">
        <f>'[1]1月'!AK42+'[1]2月'!AK42+'[1]3月'!AK42+'[1]4月'!AK42+'[1]5月'!AK42+'[1]6月'!AK42+'[1]7月'!AK42+'[1]8月'!AK42+'[1]9月'!AK42+'[1]10月'!AK42+'[1]11月'!AK42+'[1]12月'!AK42</f>
        <v>28</v>
      </c>
      <c r="AL42" s="109">
        <f>'[1]1月'!AL42+'[1]2月'!AL42+'[1]3月'!AL42+'[1]4月'!AL42+'[1]5月'!AL42+'[1]6月'!AL42+'[1]7月'!AL42+'[1]8月'!AL42+'[1]9月'!AL42+'[1]10月'!AL42+'[1]11月'!AL42+'[1]12月'!AL42</f>
        <v>50</v>
      </c>
      <c r="AM42" s="111">
        <f>'[1]1月'!AM42+'[1]2月'!AM42+'[1]3月'!AM42+'[1]4月'!AM42+'[1]5月'!AM42+'[1]6月'!AM42+'[1]7月'!AM42+'[1]8月'!AM42+'[1]9月'!AM42+'[1]10月'!AM42+'[1]11月'!AM42+'[1]12月'!AM42</f>
        <v>26</v>
      </c>
    </row>
    <row r="43" spans="1:39" ht="17.25" customHeight="1">
      <c r="A43" s="112" t="s">
        <v>100</v>
      </c>
      <c r="B43" s="85">
        <f>SUM(C43:O43)</f>
        <v>86</v>
      </c>
      <c r="C43" s="113">
        <f>'[1]1月'!C43+'[1]2月'!C43+'[1]3月'!C43+'[1]4月'!C43+'[1]5月'!C43+'[1]6月'!C43+'[1]7月'!C43+'[1]8月'!C43+'[1]9月'!C43+'[1]10月'!C43+'[1]11月'!C43+'[1]12月'!C43</f>
        <v>2</v>
      </c>
      <c r="D43" s="113">
        <f>'[1]1月'!D43+'[1]2月'!D43+'[1]3月'!D43+'[1]4月'!D43+'[1]5月'!D43+'[1]6月'!D43+'[1]7月'!D43+'[1]8月'!D43+'[1]9月'!D43+'[1]10月'!D43+'[1]11月'!D43+'[1]12月'!D43</f>
        <v>14</v>
      </c>
      <c r="E43" s="113">
        <f>'[1]1月'!E43+'[1]2月'!E43+'[1]3月'!E43+'[1]4月'!E43+'[1]5月'!E43+'[1]6月'!E43+'[1]7月'!E43+'[1]8月'!E43+'[1]9月'!E43+'[1]10月'!E43+'[1]11月'!E43+'[1]12月'!E43</f>
        <v>6</v>
      </c>
      <c r="F43" s="113">
        <f>'[1]1月'!F43+'[1]2月'!F43+'[1]3月'!F43+'[1]4月'!F43+'[1]5月'!F43+'[1]6月'!F43+'[1]7月'!F43+'[1]8月'!F43+'[1]9月'!F43+'[1]10月'!F43+'[1]11月'!F43+'[1]12月'!F43</f>
        <v>5</v>
      </c>
      <c r="G43" s="113">
        <f>'[1]1月'!G43+'[1]2月'!G43+'[1]3月'!G43+'[1]4月'!G43+'[1]5月'!G43+'[1]6月'!G43+'[1]7月'!G43+'[1]8月'!G43+'[1]9月'!G43+'[1]10月'!G43+'[1]11月'!G43+'[1]12月'!G43</f>
        <v>5</v>
      </c>
      <c r="H43" s="113">
        <f>'[1]1月'!H43+'[1]2月'!H43+'[1]3月'!H43+'[1]4月'!H43+'[1]5月'!H43+'[1]6月'!H43+'[1]7月'!H43+'[1]8月'!H43+'[1]9月'!H43+'[1]10月'!H43+'[1]11月'!H43+'[1]12月'!H43</f>
        <v>2</v>
      </c>
      <c r="I43" s="113">
        <f>'[1]1月'!I43+'[1]2月'!I43+'[1]3月'!I43+'[1]4月'!I43+'[1]5月'!I43+'[1]6月'!I43+'[1]7月'!I43+'[1]8月'!I43+'[1]9月'!I43+'[1]10月'!I43+'[1]11月'!I43+'[1]12月'!I43</f>
        <v>3</v>
      </c>
      <c r="J43" s="113">
        <f>'[1]1月'!J43+'[1]2月'!J43+'[1]3月'!J43+'[1]4月'!J43+'[1]5月'!J43+'[1]6月'!J43+'[1]7月'!J43+'[1]8月'!J43+'[1]9月'!J43+'[1]10月'!J43+'[1]11月'!J43+'[1]12月'!J43</f>
        <v>0</v>
      </c>
      <c r="K43" s="113">
        <f>'[1]1月'!K43+'[1]2月'!K43+'[1]3月'!K43+'[1]4月'!K43+'[1]5月'!K43+'[1]6月'!K43+'[1]7月'!K43+'[1]8月'!K43+'[1]9月'!K43+'[1]10月'!K43+'[1]11月'!K43+'[1]12月'!K43</f>
        <v>0</v>
      </c>
      <c r="L43" s="113">
        <f>'[1]1月'!L43+'[1]2月'!L43+'[1]3月'!L43+'[1]4月'!L43+'[1]5月'!L43+'[1]6月'!L43+'[1]7月'!L43+'[1]8月'!L43+'[1]9月'!L43+'[1]10月'!L43+'[1]11月'!L43+'[1]12月'!L43</f>
        <v>9</v>
      </c>
      <c r="M43" s="113">
        <f>'[1]1月'!M43+'[1]2月'!M43+'[1]3月'!M43+'[1]4月'!M43+'[1]5月'!M43+'[1]6月'!M43+'[1]7月'!M43+'[1]8月'!M43+'[1]9月'!M43+'[1]10月'!M43+'[1]11月'!M43+'[1]12月'!M43</f>
        <v>38</v>
      </c>
      <c r="N43" s="113">
        <f>'[1]1月'!N43+'[1]2月'!N43+'[1]3月'!N43+'[1]4月'!N43+'[1]5月'!N43+'[1]6月'!N43+'[1]7月'!N43+'[1]8月'!N43+'[1]9月'!N43+'[1]10月'!N43+'[1]11月'!N43+'[1]12月'!N43</f>
        <v>2</v>
      </c>
      <c r="O43" s="114">
        <f>'[1]1月'!O43+'[1]2月'!O43+'[1]3月'!O43+'[1]4月'!O43+'[1]5月'!O43+'[1]6月'!O43+'[1]7月'!O43+'[1]8月'!O43+'[1]9月'!O43+'[1]10月'!O43+'[1]11月'!O43+'[1]12月'!O43</f>
        <v>0</v>
      </c>
      <c r="P43" s="108">
        <f>SUM(Q43:AC43)</f>
        <v>125</v>
      </c>
      <c r="Q43" s="113">
        <f>'[1]1月'!Q43+'[1]2月'!Q43+'[1]3月'!Q43+'[1]4月'!Q43+'[1]5月'!Q43+'[1]6月'!Q43+'[1]7月'!Q43+'[1]8月'!Q43+'[1]9月'!Q43+'[1]10月'!Q43+'[1]11月'!Q43+'[1]12月'!Q43</f>
        <v>1</v>
      </c>
      <c r="R43" s="113">
        <f>'[1]1月'!R43+'[1]2月'!R43+'[1]3月'!R43+'[1]4月'!R43+'[1]5月'!R43+'[1]6月'!R43+'[1]7月'!R43+'[1]8月'!R43+'[1]9月'!R43+'[1]10月'!R43+'[1]11月'!R43+'[1]12月'!R43</f>
        <v>16</v>
      </c>
      <c r="S43" s="113">
        <f>'[1]1月'!S43+'[1]2月'!S43+'[1]3月'!S43+'[1]4月'!S43+'[1]5月'!S43+'[1]6月'!S43+'[1]7月'!S43+'[1]8月'!S43+'[1]9月'!S43+'[1]10月'!S43+'[1]11月'!S43+'[1]12月'!S43</f>
        <v>4</v>
      </c>
      <c r="T43" s="113">
        <f>'[1]1月'!T43+'[1]2月'!T43+'[1]3月'!T43+'[1]4月'!T43+'[1]5月'!T43+'[1]6月'!T43+'[1]7月'!T43+'[1]8月'!T43+'[1]9月'!T43+'[1]10月'!T43+'[1]11月'!T43+'[1]12月'!T43</f>
        <v>16</v>
      </c>
      <c r="U43" s="113">
        <f>'[1]1月'!U43+'[1]2月'!U43+'[1]3月'!U43+'[1]4月'!U43+'[1]5月'!U43+'[1]6月'!U43+'[1]7月'!U43+'[1]8月'!U43+'[1]9月'!U43+'[1]10月'!U43+'[1]11月'!U43+'[1]12月'!U43</f>
        <v>1</v>
      </c>
      <c r="V43" s="113">
        <f>'[1]1月'!V43+'[1]2月'!V43+'[1]3月'!V43+'[1]4月'!V43+'[1]5月'!V43+'[1]6月'!V43+'[1]7月'!V43+'[1]8月'!V43+'[1]9月'!V43+'[1]10月'!V43+'[1]11月'!V43+'[1]12月'!V43</f>
        <v>4</v>
      </c>
      <c r="W43" s="113">
        <f>'[1]1月'!W43+'[1]2月'!W43+'[1]3月'!W43+'[1]4月'!W43+'[1]5月'!W43+'[1]6月'!W43+'[1]7月'!W43+'[1]8月'!W43+'[1]9月'!W43+'[1]10月'!W43+'[1]11月'!W43+'[1]12月'!W43</f>
        <v>9</v>
      </c>
      <c r="X43" s="113">
        <f>'[1]1月'!X43+'[1]2月'!X43+'[1]3月'!X43+'[1]4月'!X43+'[1]5月'!X43+'[1]6月'!X43+'[1]7月'!X43+'[1]8月'!X43+'[1]9月'!X43+'[1]10月'!X43+'[1]11月'!X43+'[1]12月'!X43</f>
        <v>5</v>
      </c>
      <c r="Y43" s="113">
        <f>'[1]1月'!Y43+'[1]2月'!Y43+'[1]3月'!Y43+'[1]4月'!Y43+'[1]5月'!Y43+'[1]6月'!Y43+'[1]7月'!Y43+'[1]8月'!Y43+'[1]9月'!Y43+'[1]10月'!Y43+'[1]11月'!Y43+'[1]12月'!Y43</f>
        <v>1</v>
      </c>
      <c r="Z43" s="113">
        <f>'[1]1月'!Z43+'[1]2月'!Z43+'[1]3月'!Z43+'[1]4月'!Z43+'[1]5月'!Z43+'[1]6月'!Z43+'[1]7月'!Z43+'[1]8月'!Z43+'[1]9月'!Z43+'[1]10月'!Z43+'[1]11月'!Z43+'[1]12月'!Z43</f>
        <v>10</v>
      </c>
      <c r="AA43" s="113">
        <f>'[1]1月'!AA43+'[1]2月'!AA43+'[1]3月'!AA43+'[1]4月'!AA43+'[1]5月'!AA43+'[1]6月'!AA43+'[1]7月'!AA43+'[1]8月'!AA43+'[1]9月'!AA43+'[1]10月'!AA43+'[1]11月'!AA43+'[1]12月'!AA43</f>
        <v>58</v>
      </c>
      <c r="AB43" s="113">
        <f>'[1]1月'!AB43+'[1]2月'!AB43+'[1]3月'!AB43+'[1]4月'!AB43+'[1]5月'!AB43+'[1]6月'!AB43+'[1]7月'!AB43+'[1]8月'!AB43+'[1]9月'!AB43+'[1]10月'!AB43+'[1]11月'!AB43+'[1]12月'!AB43</f>
        <v>0</v>
      </c>
      <c r="AC43" s="114">
        <f>'[1]1月'!AC43+'[1]2月'!AC43+'[1]3月'!AC43+'[1]4月'!AC43+'[1]5月'!AC43+'[1]6月'!AC43+'[1]7月'!AC43+'[1]8月'!AC43+'[1]9月'!AC43+'[1]10月'!AC43+'[1]11月'!AC43+'[1]12月'!AC43</f>
        <v>0</v>
      </c>
      <c r="AD43" s="113">
        <f>'[1]1月'!AD43+'[1]2月'!AD43+'[1]3月'!AD43+'[1]4月'!AD43+'[1]5月'!AD43+'[1]6月'!AD43+'[1]7月'!AD43+'[1]8月'!AD43+'[1]9月'!AD43+'[1]10月'!AD43+'[1]11月'!AD43+'[1]12月'!AD43</f>
        <v>53</v>
      </c>
      <c r="AE43" s="114">
        <f>'[1]1月'!AE43+'[1]2月'!AE43+'[1]3月'!AE43+'[1]4月'!AE43+'[1]5月'!AE43+'[1]6月'!AE43+'[1]7月'!AE43+'[1]8月'!AE43+'[1]9月'!AE43+'[1]10月'!AE43+'[1]11月'!AE43+'[1]12月'!AE43</f>
        <v>53</v>
      </c>
      <c r="AF43" s="95"/>
      <c r="AG43" s="95"/>
      <c r="AH43" s="96"/>
      <c r="AI43" s="95"/>
      <c r="AJ43" s="95"/>
      <c r="AK43" s="96"/>
      <c r="AL43" s="95"/>
      <c r="AM43" s="97"/>
    </row>
    <row r="44" spans="1:39" ht="17.25" customHeight="1">
      <c r="A44" s="115" t="s">
        <v>82</v>
      </c>
      <c r="B44" s="99">
        <f>SUM(C44:O44)</f>
        <v>108</v>
      </c>
      <c r="C44" s="113">
        <f>'[1]1月'!C44+'[1]2月'!C44+'[1]3月'!C44+'[1]4月'!C44+'[1]5月'!C44+'[1]6月'!C44+'[1]7月'!C44+'[1]8月'!C44+'[1]9月'!C44+'[1]10月'!C44+'[1]11月'!C44+'[1]12月'!C44</f>
        <v>0</v>
      </c>
      <c r="D44" s="113">
        <f>'[1]1月'!D44+'[1]2月'!D44+'[1]3月'!D44+'[1]4月'!D44+'[1]5月'!D44+'[1]6月'!D44+'[1]7月'!D44+'[1]8月'!D44+'[1]9月'!D44+'[1]10月'!D44+'[1]11月'!D44+'[1]12月'!D44</f>
        <v>17</v>
      </c>
      <c r="E44" s="113">
        <f>'[1]1月'!E44+'[1]2月'!E44+'[1]3月'!E44+'[1]4月'!E44+'[1]5月'!E44+'[1]6月'!E44+'[1]7月'!E44+'[1]8月'!E44+'[1]9月'!E44+'[1]10月'!E44+'[1]11月'!E44+'[1]12月'!E44</f>
        <v>3</v>
      </c>
      <c r="F44" s="113">
        <f>'[1]1月'!F44+'[1]2月'!F44+'[1]3月'!F44+'[1]4月'!F44+'[1]5月'!F44+'[1]6月'!F44+'[1]7月'!F44+'[1]8月'!F44+'[1]9月'!F44+'[1]10月'!F44+'[1]11月'!F44+'[1]12月'!F44</f>
        <v>15</v>
      </c>
      <c r="G44" s="113">
        <f>'[1]1月'!G44+'[1]2月'!G44+'[1]3月'!G44+'[1]4月'!G44+'[1]5月'!G44+'[1]6月'!G44+'[1]7月'!G44+'[1]8月'!G44+'[1]9月'!G44+'[1]10月'!G44+'[1]11月'!G44+'[1]12月'!G44</f>
        <v>4</v>
      </c>
      <c r="H44" s="113">
        <f>'[1]1月'!H44+'[1]2月'!H44+'[1]3月'!H44+'[1]4月'!H44+'[1]5月'!H44+'[1]6月'!H44+'[1]7月'!H44+'[1]8月'!H44+'[1]9月'!H44+'[1]10月'!H44+'[1]11月'!H44+'[1]12月'!H44</f>
        <v>2</v>
      </c>
      <c r="I44" s="113">
        <f>'[1]1月'!I44+'[1]2月'!I44+'[1]3月'!I44+'[1]4月'!I44+'[1]5月'!I44+'[1]6月'!I44+'[1]7月'!I44+'[1]8月'!I44+'[1]9月'!I44+'[1]10月'!I44+'[1]11月'!I44+'[1]12月'!I44</f>
        <v>2</v>
      </c>
      <c r="J44" s="113">
        <f>'[1]1月'!J44+'[1]2月'!J44+'[1]3月'!J44+'[1]4月'!J44+'[1]5月'!J44+'[1]6月'!J44+'[1]7月'!J44+'[1]8月'!J44+'[1]9月'!J44+'[1]10月'!J44+'[1]11月'!J44+'[1]12月'!J44</f>
        <v>0</v>
      </c>
      <c r="K44" s="113">
        <f>'[1]1月'!K44+'[1]2月'!K44+'[1]3月'!K44+'[1]4月'!K44+'[1]5月'!K44+'[1]6月'!K44+'[1]7月'!K44+'[1]8月'!K44+'[1]9月'!K44+'[1]10月'!K44+'[1]11月'!K44+'[1]12月'!K44</f>
        <v>0</v>
      </c>
      <c r="L44" s="113">
        <f>'[1]1月'!L44+'[1]2月'!L44+'[1]3月'!L44+'[1]4月'!L44+'[1]5月'!L44+'[1]6月'!L44+'[1]7月'!L44+'[1]8月'!L44+'[1]9月'!L44+'[1]10月'!L44+'[1]11月'!L44+'[1]12月'!L44</f>
        <v>20</v>
      </c>
      <c r="M44" s="113">
        <f>'[1]1月'!M44+'[1]2月'!M44+'[1]3月'!M44+'[1]4月'!M44+'[1]5月'!M44+'[1]6月'!M44+'[1]7月'!M44+'[1]8月'!M44+'[1]9月'!M44+'[1]10月'!M44+'[1]11月'!M44+'[1]12月'!M44</f>
        <v>45</v>
      </c>
      <c r="N44" s="113">
        <f>'[1]1月'!N44+'[1]2月'!N44+'[1]3月'!N44+'[1]4月'!N44+'[1]5月'!N44+'[1]6月'!N44+'[1]7月'!N44+'[1]8月'!N44+'[1]9月'!N44+'[1]10月'!N44+'[1]11月'!N44+'[1]12月'!N44</f>
        <v>0</v>
      </c>
      <c r="O44" s="114">
        <f>'[1]1月'!O44+'[1]2月'!O44+'[1]3月'!O44+'[1]4月'!O44+'[1]5月'!O44+'[1]6月'!O44+'[1]7月'!O44+'[1]8月'!O44+'[1]9月'!O44+'[1]10月'!O44+'[1]11月'!O44+'[1]12月'!O44</f>
        <v>0</v>
      </c>
      <c r="P44" s="108">
        <f>SUM(Q44:AC44)</f>
        <v>149</v>
      </c>
      <c r="Q44" s="113">
        <f>'[1]1月'!Q44+'[1]2月'!Q44+'[1]3月'!Q44+'[1]4月'!Q44+'[1]5月'!Q44+'[1]6月'!Q44+'[1]7月'!Q44+'[1]8月'!Q44+'[1]9月'!Q44+'[1]10月'!Q44+'[1]11月'!Q44+'[1]12月'!Q44</f>
        <v>1</v>
      </c>
      <c r="R44" s="113">
        <f>'[1]1月'!R44+'[1]2月'!R44+'[1]3月'!R44+'[1]4月'!R44+'[1]5月'!R44+'[1]6月'!R44+'[1]7月'!R44+'[1]8月'!R44+'[1]9月'!R44+'[1]10月'!R44+'[1]11月'!R44+'[1]12月'!R44</f>
        <v>10</v>
      </c>
      <c r="S44" s="113">
        <f>'[1]1月'!S44+'[1]2月'!S44+'[1]3月'!S44+'[1]4月'!S44+'[1]5月'!S44+'[1]6月'!S44+'[1]7月'!S44+'[1]8月'!S44+'[1]9月'!S44+'[1]10月'!S44+'[1]11月'!S44+'[1]12月'!S44</f>
        <v>2</v>
      </c>
      <c r="T44" s="113">
        <f>'[1]1月'!T44+'[1]2月'!T44+'[1]3月'!T44+'[1]4月'!T44+'[1]5月'!T44+'[1]6月'!T44+'[1]7月'!T44+'[1]8月'!T44+'[1]9月'!T44+'[1]10月'!T44+'[1]11月'!T44+'[1]12月'!T44</f>
        <v>19</v>
      </c>
      <c r="U44" s="113">
        <f>'[1]1月'!U44+'[1]2月'!U44+'[1]3月'!U44+'[1]4月'!U44+'[1]5月'!U44+'[1]6月'!U44+'[1]7月'!U44+'[1]8月'!U44+'[1]9月'!U44+'[1]10月'!U44+'[1]11月'!U44+'[1]12月'!U44</f>
        <v>7</v>
      </c>
      <c r="V44" s="113">
        <f>'[1]1月'!V44+'[1]2月'!V44+'[1]3月'!V44+'[1]4月'!V44+'[1]5月'!V44+'[1]6月'!V44+'[1]7月'!V44+'[1]8月'!V44+'[1]9月'!V44+'[1]10月'!V44+'[1]11月'!V44+'[1]12月'!V44</f>
        <v>8</v>
      </c>
      <c r="W44" s="113">
        <f>'[1]1月'!W44+'[1]2月'!W44+'[1]3月'!W44+'[1]4月'!W44+'[1]5月'!W44+'[1]6月'!W44+'[1]7月'!W44+'[1]8月'!W44+'[1]9月'!W44+'[1]10月'!W44+'[1]11月'!W44+'[1]12月'!W44</f>
        <v>6</v>
      </c>
      <c r="X44" s="113">
        <f>'[1]1月'!X44+'[1]2月'!X44+'[1]3月'!X44+'[1]4月'!X44+'[1]5月'!X44+'[1]6月'!X44+'[1]7月'!X44+'[1]8月'!X44+'[1]9月'!X44+'[1]10月'!X44+'[1]11月'!X44+'[1]12月'!X44</f>
        <v>0</v>
      </c>
      <c r="Y44" s="113">
        <f>'[1]1月'!Y44+'[1]2月'!Y44+'[1]3月'!Y44+'[1]4月'!Y44+'[1]5月'!Y44+'[1]6月'!Y44+'[1]7月'!Y44+'[1]8月'!Y44+'[1]9月'!Y44+'[1]10月'!Y44+'[1]11月'!Y44+'[1]12月'!Y44</f>
        <v>0</v>
      </c>
      <c r="Z44" s="113">
        <f>'[1]1月'!Z44+'[1]2月'!Z44+'[1]3月'!Z44+'[1]4月'!Z44+'[1]5月'!Z44+'[1]6月'!Z44+'[1]7月'!Z44+'[1]8月'!Z44+'[1]9月'!Z44+'[1]10月'!Z44+'[1]11月'!Z44+'[1]12月'!Z44</f>
        <v>16</v>
      </c>
      <c r="AA44" s="113">
        <f>'[1]1月'!AA44+'[1]2月'!AA44+'[1]3月'!AA44+'[1]4月'!AA44+'[1]5月'!AA44+'[1]6月'!AA44+'[1]7月'!AA44+'[1]8月'!AA44+'[1]9月'!AA44+'[1]10月'!AA44+'[1]11月'!AA44+'[1]12月'!AA44</f>
        <v>80</v>
      </c>
      <c r="AB44" s="113">
        <f>'[1]1月'!AB44+'[1]2月'!AB44+'[1]3月'!AB44+'[1]4月'!AB44+'[1]5月'!AB44+'[1]6月'!AB44+'[1]7月'!AB44+'[1]8月'!AB44+'[1]9月'!AB44+'[1]10月'!AB44+'[1]11月'!AB44+'[1]12月'!AB44</f>
        <v>0</v>
      </c>
      <c r="AC44" s="114">
        <f>'[1]1月'!AC44+'[1]2月'!AC44+'[1]3月'!AC44+'[1]4月'!AC44+'[1]5月'!AC44+'[1]6月'!AC44+'[1]7月'!AC44+'[1]8月'!AC44+'[1]9月'!AC44+'[1]10月'!AC44+'[1]11月'!AC44+'[1]12月'!AC44</f>
        <v>0</v>
      </c>
      <c r="AD44" s="113">
        <f>'[1]1月'!AD44+'[1]2月'!AD44+'[1]3月'!AD44+'[1]4月'!AD44+'[1]5月'!AD44+'[1]6月'!AD44+'[1]7月'!AD44+'[1]8月'!AD44+'[1]9月'!AD44+'[1]10月'!AD44+'[1]11月'!AD44+'[1]12月'!AD44</f>
        <v>69</v>
      </c>
      <c r="AE44" s="114">
        <f>'[1]1月'!AE44+'[1]2月'!AE44+'[1]3月'!AE44+'[1]4月'!AE44+'[1]5月'!AE44+'[1]6月'!AE44+'[1]7月'!AE44+'[1]8月'!AE44+'[1]9月'!AE44+'[1]10月'!AE44+'[1]11月'!AE44+'[1]12月'!AE44</f>
        <v>69</v>
      </c>
      <c r="AF44" s="105"/>
      <c r="AG44" s="105"/>
      <c r="AH44" s="106"/>
      <c r="AI44" s="105"/>
      <c r="AJ44" s="105"/>
      <c r="AK44" s="106"/>
      <c r="AL44" s="105"/>
      <c r="AM44" s="107"/>
    </row>
    <row r="45" spans="1:39" ht="17.25" customHeight="1">
      <c r="A45" s="116" t="s">
        <v>88</v>
      </c>
      <c r="B45" s="85">
        <f>SUM(C45:O45,B46:B47)/2</f>
        <v>228</v>
      </c>
      <c r="C45" s="86">
        <f>C46+C47</f>
        <v>4</v>
      </c>
      <c r="D45" s="86">
        <f t="shared" ref="D45:O45" si="28">D46+D47</f>
        <v>33</v>
      </c>
      <c r="E45" s="86">
        <f t="shared" si="28"/>
        <v>10</v>
      </c>
      <c r="F45" s="86">
        <f t="shared" si="28"/>
        <v>50</v>
      </c>
      <c r="G45" s="86">
        <f t="shared" si="28"/>
        <v>3</v>
      </c>
      <c r="H45" s="86">
        <f t="shared" si="28"/>
        <v>3</v>
      </c>
      <c r="I45" s="86">
        <f t="shared" si="28"/>
        <v>4</v>
      </c>
      <c r="J45" s="86">
        <f t="shared" si="28"/>
        <v>0</v>
      </c>
      <c r="K45" s="86">
        <f t="shared" si="28"/>
        <v>0</v>
      </c>
      <c r="L45" s="86">
        <f t="shared" si="28"/>
        <v>43</v>
      </c>
      <c r="M45" s="86">
        <f t="shared" si="28"/>
        <v>78</v>
      </c>
      <c r="N45" s="86">
        <f t="shared" si="28"/>
        <v>0</v>
      </c>
      <c r="O45" s="87">
        <f t="shared" si="28"/>
        <v>0</v>
      </c>
      <c r="P45" s="108">
        <f>SUM(Q45:AC45,P46:P47)/2</f>
        <v>230</v>
      </c>
      <c r="Q45" s="88">
        <f>Q46+Q47</f>
        <v>0</v>
      </c>
      <c r="R45" s="88">
        <f t="shared" ref="R45:AE45" si="29">R46+R47</f>
        <v>15</v>
      </c>
      <c r="S45" s="88">
        <f t="shared" si="29"/>
        <v>3</v>
      </c>
      <c r="T45" s="88">
        <f t="shared" si="29"/>
        <v>47</v>
      </c>
      <c r="U45" s="88">
        <f t="shared" si="29"/>
        <v>14</v>
      </c>
      <c r="V45" s="88">
        <f t="shared" si="29"/>
        <v>1</v>
      </c>
      <c r="W45" s="88">
        <f t="shared" si="29"/>
        <v>12</v>
      </c>
      <c r="X45" s="88">
        <f t="shared" si="29"/>
        <v>1</v>
      </c>
      <c r="Y45" s="88">
        <f t="shared" si="29"/>
        <v>0</v>
      </c>
      <c r="Z45" s="88">
        <f t="shared" si="29"/>
        <v>56</v>
      </c>
      <c r="AA45" s="88">
        <f t="shared" si="29"/>
        <v>81</v>
      </c>
      <c r="AB45" s="88">
        <f t="shared" si="29"/>
        <v>0</v>
      </c>
      <c r="AC45" s="89">
        <f t="shared" si="29"/>
        <v>0</v>
      </c>
      <c r="AD45" s="88">
        <f t="shared" si="29"/>
        <v>135</v>
      </c>
      <c r="AE45" s="89">
        <f t="shared" si="29"/>
        <v>135</v>
      </c>
      <c r="AF45" s="90">
        <f>AG45+AH45</f>
        <v>83</v>
      </c>
      <c r="AG45" s="109">
        <f>'[1]1月'!AG45+'[1]2月'!AG45+'[1]3月'!AG45+'[1]4月'!AG45+'[1]5月'!AG45+'[1]6月'!AG45+'[1]7月'!AG45+'[1]8月'!AG45+'[1]9月'!AG45+'[1]10月'!AG45+'[1]11月'!AG45+'[1]12月'!AG45</f>
        <v>41</v>
      </c>
      <c r="AH45" s="117">
        <f>'[1]1月'!AH45+'[1]2月'!AH45+'[1]3月'!AH45+'[1]4月'!AH45+'[1]5月'!AH45+'[1]6月'!AH45+'[1]7月'!AH45+'[1]8月'!AH45+'[1]9月'!AH45+'[1]10月'!AH45+'[1]11月'!AH45+'[1]12月'!AH45</f>
        <v>42</v>
      </c>
      <c r="AI45" s="90">
        <f>AJ45+AK45</f>
        <v>80</v>
      </c>
      <c r="AJ45" s="109">
        <f>'[1]1月'!AJ45+'[1]2月'!AJ45+'[1]3月'!AJ45+'[1]4月'!AJ45+'[1]5月'!AJ45+'[1]6月'!AJ45+'[1]7月'!AJ45+'[1]8月'!AJ45+'[1]9月'!AJ45+'[1]10月'!AJ45+'[1]11月'!AJ45+'[1]12月'!AJ45</f>
        <v>55</v>
      </c>
      <c r="AK45" s="117">
        <f>'[1]1月'!AK45+'[1]2月'!AK45+'[1]3月'!AK45+'[1]4月'!AK45+'[1]5月'!AK45+'[1]6月'!AK45+'[1]7月'!AK45+'[1]8月'!AK45+'[1]9月'!AK45+'[1]10月'!AK45+'[1]11月'!AK45+'[1]12月'!AK45</f>
        <v>25</v>
      </c>
      <c r="AL45" s="109">
        <f>'[1]1月'!AL45+'[1]2月'!AL45+'[1]3月'!AL45+'[1]4月'!AL45+'[1]5月'!AL45+'[1]6月'!AL45+'[1]7月'!AL45+'[1]8月'!AL45+'[1]9月'!AL45+'[1]10月'!AL45+'[1]11月'!AL45+'[1]12月'!AL45</f>
        <v>33</v>
      </c>
      <c r="AM45" s="111">
        <f>'[1]1月'!AM45+'[1]2月'!AM45+'[1]3月'!AM45+'[1]4月'!AM45+'[1]5月'!AM45+'[1]6月'!AM45+'[1]7月'!AM45+'[1]8月'!AM45+'[1]9月'!AM45+'[1]10月'!AM45+'[1]11月'!AM45+'[1]12月'!AM45</f>
        <v>22</v>
      </c>
    </row>
    <row r="46" spans="1:39" ht="17.25" customHeight="1">
      <c r="A46" s="112" t="s">
        <v>101</v>
      </c>
      <c r="B46" s="85">
        <f>SUM(C46:O46)</f>
        <v>102</v>
      </c>
      <c r="C46" s="113">
        <f>'[1]1月'!C46+'[1]2月'!C46+'[1]3月'!C46+'[1]4月'!C46+'[1]5月'!C46+'[1]6月'!C46+'[1]7月'!C46+'[1]8月'!C46+'[1]9月'!C46+'[1]10月'!C46+'[1]11月'!C46+'[1]12月'!C46</f>
        <v>3</v>
      </c>
      <c r="D46" s="113">
        <f>'[1]1月'!D46+'[1]2月'!D46+'[1]3月'!D46+'[1]4月'!D46+'[1]5月'!D46+'[1]6月'!D46+'[1]7月'!D46+'[1]8月'!D46+'[1]9月'!D46+'[1]10月'!D46+'[1]11月'!D46+'[1]12月'!D46</f>
        <v>16</v>
      </c>
      <c r="E46" s="113">
        <f>'[1]1月'!E46+'[1]2月'!E46+'[1]3月'!E46+'[1]4月'!E46+'[1]5月'!E46+'[1]6月'!E46+'[1]7月'!E46+'[1]8月'!E46+'[1]9月'!E46+'[1]10月'!E46+'[1]11月'!E46+'[1]12月'!E46</f>
        <v>4</v>
      </c>
      <c r="F46" s="113">
        <f>'[1]1月'!F46+'[1]2月'!F46+'[1]3月'!F46+'[1]4月'!F46+'[1]5月'!F46+'[1]6月'!F46+'[1]7月'!F46+'[1]8月'!F46+'[1]9月'!F46+'[1]10月'!F46+'[1]11月'!F46+'[1]12月'!F46</f>
        <v>26</v>
      </c>
      <c r="G46" s="113">
        <f>'[1]1月'!G46+'[1]2月'!G46+'[1]3月'!G46+'[1]4月'!G46+'[1]5月'!G46+'[1]6月'!G46+'[1]7月'!G46+'[1]8月'!G46+'[1]9月'!G46+'[1]10月'!G46+'[1]11月'!G46+'[1]12月'!G46</f>
        <v>3</v>
      </c>
      <c r="H46" s="113">
        <f>'[1]1月'!H46+'[1]2月'!H46+'[1]3月'!H46+'[1]4月'!H46+'[1]5月'!H46+'[1]6月'!H46+'[1]7月'!H46+'[1]8月'!H46+'[1]9月'!H46+'[1]10月'!H46+'[1]11月'!H46+'[1]12月'!H46</f>
        <v>1</v>
      </c>
      <c r="I46" s="113">
        <f>'[1]1月'!I46+'[1]2月'!I46+'[1]3月'!I46+'[1]4月'!I46+'[1]5月'!I46+'[1]6月'!I46+'[1]7月'!I46+'[1]8月'!I46+'[1]9月'!I46+'[1]10月'!I46+'[1]11月'!I46+'[1]12月'!I46</f>
        <v>2</v>
      </c>
      <c r="J46" s="113">
        <f>'[1]1月'!J46+'[1]2月'!J46+'[1]3月'!J46+'[1]4月'!J46+'[1]5月'!J46+'[1]6月'!J46+'[1]7月'!J46+'[1]8月'!J46+'[1]9月'!J46+'[1]10月'!J46+'[1]11月'!J46+'[1]12月'!J46</f>
        <v>0</v>
      </c>
      <c r="K46" s="113">
        <f>'[1]1月'!K46+'[1]2月'!K46+'[1]3月'!K46+'[1]4月'!K46+'[1]5月'!K46+'[1]6月'!K46+'[1]7月'!K46+'[1]8月'!K46+'[1]9月'!K46+'[1]10月'!K46+'[1]11月'!K46+'[1]12月'!K46</f>
        <v>0</v>
      </c>
      <c r="L46" s="113">
        <f>'[1]1月'!L46+'[1]2月'!L46+'[1]3月'!L46+'[1]4月'!L46+'[1]5月'!L46+'[1]6月'!L46+'[1]7月'!L46+'[1]8月'!L46+'[1]9月'!L46+'[1]10月'!L46+'[1]11月'!L46+'[1]12月'!L46</f>
        <v>16</v>
      </c>
      <c r="M46" s="113">
        <f>'[1]1月'!M46+'[1]2月'!M46+'[1]3月'!M46+'[1]4月'!M46+'[1]5月'!M46+'[1]6月'!M46+'[1]7月'!M46+'[1]8月'!M46+'[1]9月'!M46+'[1]10月'!M46+'[1]11月'!M46+'[1]12月'!M46</f>
        <v>31</v>
      </c>
      <c r="N46" s="113">
        <f>'[1]1月'!N46+'[1]2月'!N46+'[1]3月'!N46+'[1]4月'!N46+'[1]5月'!N46+'[1]6月'!N46+'[1]7月'!N46+'[1]8月'!N46+'[1]9月'!N46+'[1]10月'!N46+'[1]11月'!N46+'[1]12月'!N46</f>
        <v>0</v>
      </c>
      <c r="O46" s="114">
        <f>'[1]1月'!O46+'[1]2月'!O46+'[1]3月'!O46+'[1]4月'!O46+'[1]5月'!O46+'[1]6月'!O46+'[1]7月'!O46+'[1]8月'!O46+'[1]9月'!O46+'[1]10月'!O46+'[1]11月'!O46+'[1]12月'!O46</f>
        <v>0</v>
      </c>
      <c r="P46" s="108">
        <f>SUM(Q46:AC46)</f>
        <v>111</v>
      </c>
      <c r="Q46" s="113">
        <f>'[1]1月'!Q46+'[1]2月'!Q46+'[1]3月'!Q46+'[1]4月'!Q46+'[1]5月'!Q46+'[1]6月'!Q46+'[1]7月'!Q46+'[1]8月'!Q46+'[1]9月'!Q46+'[1]10月'!Q46+'[1]11月'!Q46+'[1]12月'!Q46</f>
        <v>0</v>
      </c>
      <c r="R46" s="113">
        <f>'[1]1月'!R46+'[1]2月'!R46+'[1]3月'!R46+'[1]4月'!R46+'[1]5月'!R46+'[1]6月'!R46+'[1]7月'!R46+'[1]8月'!R46+'[1]9月'!R46+'[1]10月'!R46+'[1]11月'!R46+'[1]12月'!R46</f>
        <v>10</v>
      </c>
      <c r="S46" s="113">
        <f>'[1]1月'!S46+'[1]2月'!S46+'[1]3月'!S46+'[1]4月'!S46+'[1]5月'!S46+'[1]6月'!S46+'[1]7月'!S46+'[1]8月'!S46+'[1]9月'!S46+'[1]10月'!S46+'[1]11月'!S46+'[1]12月'!S46</f>
        <v>1</v>
      </c>
      <c r="T46" s="113">
        <f>'[1]1月'!T46+'[1]2月'!T46+'[1]3月'!T46+'[1]4月'!T46+'[1]5月'!T46+'[1]6月'!T46+'[1]7月'!T46+'[1]8月'!T46+'[1]9月'!T46+'[1]10月'!T46+'[1]11月'!T46+'[1]12月'!T46</f>
        <v>24</v>
      </c>
      <c r="U46" s="113">
        <f>'[1]1月'!U46+'[1]2月'!U46+'[1]3月'!U46+'[1]4月'!U46+'[1]5月'!U46+'[1]6月'!U46+'[1]7月'!U46+'[1]8月'!U46+'[1]9月'!U46+'[1]10月'!U46+'[1]11月'!U46+'[1]12月'!U46</f>
        <v>9</v>
      </c>
      <c r="V46" s="113">
        <f>'[1]1月'!V46+'[1]2月'!V46+'[1]3月'!V46+'[1]4月'!V46+'[1]5月'!V46+'[1]6月'!V46+'[1]7月'!V46+'[1]8月'!V46+'[1]9月'!V46+'[1]10月'!V46+'[1]11月'!V46+'[1]12月'!V46</f>
        <v>1</v>
      </c>
      <c r="W46" s="113">
        <f>'[1]1月'!W46+'[1]2月'!W46+'[1]3月'!W46+'[1]4月'!W46+'[1]5月'!W46+'[1]6月'!W46+'[1]7月'!W46+'[1]8月'!W46+'[1]9月'!W46+'[1]10月'!W46+'[1]11月'!W46+'[1]12月'!W46</f>
        <v>4</v>
      </c>
      <c r="X46" s="113">
        <f>'[1]1月'!X46+'[1]2月'!X46+'[1]3月'!X46+'[1]4月'!X46+'[1]5月'!X46+'[1]6月'!X46+'[1]7月'!X46+'[1]8月'!X46+'[1]9月'!X46+'[1]10月'!X46+'[1]11月'!X46+'[1]12月'!X46</f>
        <v>0</v>
      </c>
      <c r="Y46" s="113">
        <f>'[1]1月'!Y46+'[1]2月'!Y46+'[1]3月'!Y46+'[1]4月'!Y46+'[1]5月'!Y46+'[1]6月'!Y46+'[1]7月'!Y46+'[1]8月'!Y46+'[1]9月'!Y46+'[1]10月'!Y46+'[1]11月'!Y46+'[1]12月'!Y46</f>
        <v>0</v>
      </c>
      <c r="Z46" s="113">
        <f>'[1]1月'!Z46+'[1]2月'!Z46+'[1]3月'!Z46+'[1]4月'!Z46+'[1]5月'!Z46+'[1]6月'!Z46+'[1]7月'!Z46+'[1]8月'!Z46+'[1]9月'!Z46+'[1]10月'!Z46+'[1]11月'!Z46+'[1]12月'!Z46</f>
        <v>24</v>
      </c>
      <c r="AA46" s="113">
        <f>'[1]1月'!AA46+'[1]2月'!AA46+'[1]3月'!AA46+'[1]4月'!AA46+'[1]5月'!AA46+'[1]6月'!AA46+'[1]7月'!AA46+'[1]8月'!AA46+'[1]9月'!AA46+'[1]10月'!AA46+'[1]11月'!AA46+'[1]12月'!AA46</f>
        <v>38</v>
      </c>
      <c r="AB46" s="113">
        <f>'[1]1月'!AB46+'[1]2月'!AB46+'[1]3月'!AB46+'[1]4月'!AB46+'[1]5月'!AB46+'[1]6月'!AB46+'[1]7月'!AB46+'[1]8月'!AB46+'[1]9月'!AB46+'[1]10月'!AB46+'[1]11月'!AB46+'[1]12月'!AB46</f>
        <v>0</v>
      </c>
      <c r="AC46" s="114">
        <f>'[1]1月'!AC46+'[1]2月'!AC46+'[1]3月'!AC46+'[1]4月'!AC46+'[1]5月'!AC46+'[1]6月'!AC46+'[1]7月'!AC46+'[1]8月'!AC46+'[1]9月'!AC46+'[1]10月'!AC46+'[1]11月'!AC46+'[1]12月'!AC46</f>
        <v>0</v>
      </c>
      <c r="AD46" s="113">
        <f>'[1]1月'!AD46+'[1]2月'!AD46+'[1]3月'!AD46+'[1]4月'!AD46+'[1]5月'!AD46+'[1]6月'!AD46+'[1]7月'!AD46+'[1]8月'!AD46+'[1]9月'!AD46+'[1]10月'!AD46+'[1]11月'!AD46+'[1]12月'!AD46</f>
        <v>73</v>
      </c>
      <c r="AE46" s="114">
        <f>'[1]1月'!AE46+'[1]2月'!AE46+'[1]3月'!AE46+'[1]4月'!AE46+'[1]5月'!AE46+'[1]6月'!AE46+'[1]7月'!AE46+'[1]8月'!AE46+'[1]9月'!AE46+'[1]10月'!AE46+'[1]11月'!AE46+'[1]12月'!AE46</f>
        <v>73</v>
      </c>
      <c r="AF46" s="95"/>
      <c r="AG46" s="95"/>
      <c r="AH46" s="96"/>
      <c r="AI46" s="95"/>
      <c r="AJ46" s="95"/>
      <c r="AK46" s="96"/>
      <c r="AL46" s="95"/>
      <c r="AM46" s="97"/>
    </row>
    <row r="47" spans="1:39" ht="17.25" customHeight="1" thickBot="1">
      <c r="A47" s="118" t="s">
        <v>82</v>
      </c>
      <c r="B47" s="119">
        <f>SUM(C47:O47)</f>
        <v>126</v>
      </c>
      <c r="C47" s="120">
        <f>'[1]1月'!C47+'[1]2月'!C47+'[1]3月'!C47+'[1]4月'!C47+'[1]5月'!C47+'[1]6月'!C47+'[1]7月'!C47+'[1]8月'!C47+'[1]9月'!C47+'[1]10月'!C47+'[1]11月'!C47+'[1]12月'!C47</f>
        <v>1</v>
      </c>
      <c r="D47" s="120">
        <f>'[1]1月'!D47+'[1]2月'!D47+'[1]3月'!D47+'[1]4月'!D47+'[1]5月'!D47+'[1]6月'!D47+'[1]7月'!D47+'[1]8月'!D47+'[1]9月'!D47+'[1]10月'!D47+'[1]11月'!D47+'[1]12月'!D47</f>
        <v>17</v>
      </c>
      <c r="E47" s="120">
        <f>'[1]1月'!E47+'[1]2月'!E47+'[1]3月'!E47+'[1]4月'!E47+'[1]5月'!E47+'[1]6月'!E47+'[1]7月'!E47+'[1]8月'!E47+'[1]9月'!E47+'[1]10月'!E47+'[1]11月'!E47+'[1]12月'!E47</f>
        <v>6</v>
      </c>
      <c r="F47" s="120">
        <f>'[1]1月'!F47+'[1]2月'!F47+'[1]3月'!F47+'[1]4月'!F47+'[1]5月'!F47+'[1]6月'!F47+'[1]7月'!F47+'[1]8月'!F47+'[1]9月'!F47+'[1]10月'!F47+'[1]11月'!F47+'[1]12月'!F47</f>
        <v>24</v>
      </c>
      <c r="G47" s="120">
        <f>'[1]1月'!G47+'[1]2月'!G47+'[1]3月'!G47+'[1]4月'!G47+'[1]5月'!G47+'[1]6月'!G47+'[1]7月'!G47+'[1]8月'!G47+'[1]9月'!G47+'[1]10月'!G47+'[1]11月'!G47+'[1]12月'!G47</f>
        <v>0</v>
      </c>
      <c r="H47" s="120">
        <f>'[1]1月'!H47+'[1]2月'!H47+'[1]3月'!H47+'[1]4月'!H47+'[1]5月'!H47+'[1]6月'!H47+'[1]7月'!H47+'[1]8月'!H47+'[1]9月'!H47+'[1]10月'!H47+'[1]11月'!H47+'[1]12月'!H47</f>
        <v>2</v>
      </c>
      <c r="I47" s="120">
        <f>'[1]1月'!I47+'[1]2月'!I47+'[1]3月'!I47+'[1]4月'!I47+'[1]5月'!I47+'[1]6月'!I47+'[1]7月'!I47+'[1]8月'!I47+'[1]9月'!I47+'[1]10月'!I47+'[1]11月'!I47+'[1]12月'!I47</f>
        <v>2</v>
      </c>
      <c r="J47" s="120">
        <f>'[1]1月'!J47+'[1]2月'!J47+'[1]3月'!J47+'[1]4月'!J47+'[1]5月'!J47+'[1]6月'!J47+'[1]7月'!J47+'[1]8月'!J47+'[1]9月'!J47+'[1]10月'!J47+'[1]11月'!J47+'[1]12月'!J47</f>
        <v>0</v>
      </c>
      <c r="K47" s="120">
        <f>'[1]1月'!K47+'[1]2月'!K47+'[1]3月'!K47+'[1]4月'!K47+'[1]5月'!K47+'[1]6月'!K47+'[1]7月'!K47+'[1]8月'!K47+'[1]9月'!K47+'[1]10月'!K47+'[1]11月'!K47+'[1]12月'!K47</f>
        <v>0</v>
      </c>
      <c r="L47" s="120">
        <f>'[1]1月'!L47+'[1]2月'!L47+'[1]3月'!L47+'[1]4月'!L47+'[1]5月'!L47+'[1]6月'!L47+'[1]7月'!L47+'[1]8月'!L47+'[1]9月'!L47+'[1]10月'!L47+'[1]11月'!L47+'[1]12月'!L47</f>
        <v>27</v>
      </c>
      <c r="M47" s="120">
        <f>'[1]1月'!M47+'[1]2月'!M47+'[1]3月'!M47+'[1]4月'!M47+'[1]5月'!M47+'[1]6月'!M47+'[1]7月'!M47+'[1]8月'!M47+'[1]9月'!M47+'[1]10月'!M47+'[1]11月'!M47+'[1]12月'!M47</f>
        <v>47</v>
      </c>
      <c r="N47" s="120">
        <f>'[1]1月'!N47+'[1]2月'!N47+'[1]3月'!N47+'[1]4月'!N47+'[1]5月'!N47+'[1]6月'!N47+'[1]7月'!N47+'[1]8月'!N47+'[1]9月'!N47+'[1]10月'!N47+'[1]11月'!N47+'[1]12月'!N47</f>
        <v>0</v>
      </c>
      <c r="O47" s="121">
        <f>'[1]1月'!O47+'[1]2月'!O47+'[1]3月'!O47+'[1]4月'!O47+'[1]5月'!O47+'[1]6月'!O47+'[1]7月'!O47+'[1]8月'!O47+'[1]9月'!O47+'[1]10月'!O47+'[1]11月'!O47+'[1]12月'!O47</f>
        <v>0</v>
      </c>
      <c r="P47" s="122">
        <f>SUM(Q47:AC47)</f>
        <v>119</v>
      </c>
      <c r="Q47" s="120">
        <f>'[1]1月'!Q47+'[1]2月'!Q47+'[1]3月'!Q47+'[1]4月'!Q47+'[1]5月'!Q47+'[1]6月'!Q47+'[1]7月'!Q47+'[1]8月'!Q47+'[1]9月'!Q47+'[1]10月'!Q47+'[1]11月'!Q47+'[1]12月'!Q47</f>
        <v>0</v>
      </c>
      <c r="R47" s="120">
        <f>'[1]1月'!R47+'[1]2月'!R47+'[1]3月'!R47+'[1]4月'!R47+'[1]5月'!R47+'[1]6月'!R47+'[1]7月'!R47+'[1]8月'!R47+'[1]9月'!R47+'[1]10月'!R47+'[1]11月'!R47+'[1]12月'!R47</f>
        <v>5</v>
      </c>
      <c r="S47" s="120">
        <f>'[1]1月'!S47+'[1]2月'!S47+'[1]3月'!S47+'[1]4月'!S47+'[1]5月'!S47+'[1]6月'!S47+'[1]7月'!S47+'[1]8月'!S47+'[1]9月'!S47+'[1]10月'!S47+'[1]11月'!S47+'[1]12月'!S47</f>
        <v>2</v>
      </c>
      <c r="T47" s="120">
        <f>'[1]1月'!T47+'[1]2月'!T47+'[1]3月'!T47+'[1]4月'!T47+'[1]5月'!T47+'[1]6月'!T47+'[1]7月'!T47+'[1]8月'!T47+'[1]9月'!T47+'[1]10月'!T47+'[1]11月'!T47+'[1]12月'!T47</f>
        <v>23</v>
      </c>
      <c r="U47" s="120">
        <f>'[1]1月'!U47+'[1]2月'!U47+'[1]3月'!U47+'[1]4月'!U47+'[1]5月'!U47+'[1]6月'!U47+'[1]7月'!U47+'[1]8月'!U47+'[1]9月'!U47+'[1]10月'!U47+'[1]11月'!U47+'[1]12月'!U47</f>
        <v>5</v>
      </c>
      <c r="V47" s="120">
        <f>'[1]1月'!V47+'[1]2月'!V47+'[1]3月'!V47+'[1]4月'!V47+'[1]5月'!V47+'[1]6月'!V47+'[1]7月'!V47+'[1]8月'!V47+'[1]9月'!V47+'[1]10月'!V47+'[1]11月'!V47+'[1]12月'!V47</f>
        <v>0</v>
      </c>
      <c r="W47" s="120">
        <f>'[1]1月'!W47+'[1]2月'!W47+'[1]3月'!W47+'[1]4月'!W47+'[1]5月'!W47+'[1]6月'!W47+'[1]7月'!W47+'[1]8月'!W47+'[1]9月'!W47+'[1]10月'!W47+'[1]11月'!W47+'[1]12月'!W47</f>
        <v>8</v>
      </c>
      <c r="X47" s="120">
        <f>'[1]1月'!X47+'[1]2月'!X47+'[1]3月'!X47+'[1]4月'!X47+'[1]5月'!X47+'[1]6月'!X47+'[1]7月'!X47+'[1]8月'!X47+'[1]9月'!X47+'[1]10月'!X47+'[1]11月'!X47+'[1]12月'!X47</f>
        <v>1</v>
      </c>
      <c r="Y47" s="120">
        <f>'[1]1月'!Y47+'[1]2月'!Y47+'[1]3月'!Y47+'[1]4月'!Y47+'[1]5月'!Y47+'[1]6月'!Y47+'[1]7月'!Y47+'[1]8月'!Y47+'[1]9月'!Y47+'[1]10月'!Y47+'[1]11月'!Y47+'[1]12月'!Y47</f>
        <v>0</v>
      </c>
      <c r="Z47" s="120">
        <f>'[1]1月'!Z47+'[1]2月'!Z47+'[1]3月'!Z47+'[1]4月'!Z47+'[1]5月'!Z47+'[1]6月'!Z47+'[1]7月'!Z47+'[1]8月'!Z47+'[1]9月'!Z47+'[1]10月'!Z47+'[1]11月'!Z47+'[1]12月'!Z47</f>
        <v>32</v>
      </c>
      <c r="AA47" s="120">
        <f>'[1]1月'!AA47+'[1]2月'!AA47+'[1]3月'!AA47+'[1]4月'!AA47+'[1]5月'!AA47+'[1]6月'!AA47+'[1]7月'!AA47+'[1]8月'!AA47+'[1]9月'!AA47+'[1]10月'!AA47+'[1]11月'!AA47+'[1]12月'!AA47</f>
        <v>43</v>
      </c>
      <c r="AB47" s="120">
        <f>'[1]1月'!AB47+'[1]2月'!AB47+'[1]3月'!AB47+'[1]4月'!AB47+'[1]5月'!AB47+'[1]6月'!AB47+'[1]7月'!AB47+'[1]8月'!AB47+'[1]9月'!AB47+'[1]10月'!AB47+'[1]11月'!AB47+'[1]12月'!AB47</f>
        <v>0</v>
      </c>
      <c r="AC47" s="121">
        <f>'[1]1月'!AC47+'[1]2月'!AC47+'[1]3月'!AC47+'[1]4月'!AC47+'[1]5月'!AC47+'[1]6月'!AC47+'[1]7月'!AC47+'[1]8月'!AC47+'[1]9月'!AC47+'[1]10月'!AC47+'[1]11月'!AC47+'[1]12月'!AC47</f>
        <v>0</v>
      </c>
      <c r="AD47" s="120">
        <f>'[1]1月'!AD47+'[1]2月'!AD47+'[1]3月'!AD47+'[1]4月'!AD47+'[1]5月'!AD47+'[1]6月'!AD47+'[1]7月'!AD47+'[1]8月'!AD47+'[1]9月'!AD47+'[1]10月'!AD47+'[1]11月'!AD47+'[1]12月'!AD47</f>
        <v>62</v>
      </c>
      <c r="AE47" s="121">
        <f>'[1]1月'!AE47+'[1]2月'!AE47+'[1]3月'!AE47+'[1]4月'!AE47+'[1]5月'!AE47+'[1]6月'!AE47+'[1]7月'!AE47+'[1]8月'!AE47+'[1]9月'!AE47+'[1]10月'!AE47+'[1]11月'!AE47+'[1]12月'!AE47</f>
        <v>62</v>
      </c>
      <c r="AF47" s="123"/>
      <c r="AG47" s="123"/>
      <c r="AH47" s="124"/>
      <c r="AI47" s="123"/>
      <c r="AJ47" s="123"/>
      <c r="AK47" s="124"/>
      <c r="AL47" s="123"/>
      <c r="AM47" s="125"/>
    </row>
    <row r="48" spans="1:39" ht="19.5" customHeight="1">
      <c r="B48" s="1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2:32" ht="19.5" customHeight="1">
      <c r="B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2:32" ht="19.5" customHeight="1">
      <c r="B50" s="1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2:32" ht="19.5" customHeight="1">
      <c r="B51" s="1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2:32" ht="19.5" customHeight="1">
      <c r="B52" s="1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2:32" ht="19.5" customHeight="1">
      <c r="B53" s="1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2:32" ht="19.5" customHeight="1"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2:32" ht="19.5" customHeight="1">
      <c r="B55" s="1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2:32" ht="19.5" customHeight="1">
      <c r="B56" s="1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2:32" ht="19.5" customHeight="1">
      <c r="B57" s="1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2:32" ht="19.5" customHeight="1">
      <c r="B58" s="1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2:32" ht="19.5" customHeight="1">
      <c r="B59" s="1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2:32" ht="19.5" customHeight="1">
      <c r="B60" s="1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2:32" ht="19.5" customHeight="1">
      <c r="B61" s="1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2:32" ht="19.5" customHeight="1">
      <c r="B62" s="1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2:32" ht="19.5" customHeight="1">
      <c r="B63" s="1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2:32" ht="19.5" customHeight="1">
      <c r="B64" s="1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2:32" ht="19.5" customHeight="1">
      <c r="B65" s="1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2:32" ht="19.5" customHeight="1">
      <c r="B66" s="1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2:32" ht="19.5" customHeight="1">
      <c r="B67" s="1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2:32" ht="19.5" customHeight="1">
      <c r="B68" s="1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2:32" ht="19.5" customHeight="1">
      <c r="B69" s="1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1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2:32" ht="19.5" customHeight="1">
      <c r="B70" s="1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2:32" ht="19.5" customHeight="1">
      <c r="B71" s="1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1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2:32" ht="19.5" customHeight="1">
      <c r="B72" s="1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2:32" ht="19.5" customHeight="1">
      <c r="B73" s="1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1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2:32" ht="19.5" customHeigh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2:32" ht="19.5" customHeigh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1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2:32" ht="19.5" customHeigh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2:32" ht="19.5" customHeigh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1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2:32" ht="19.5" customHeight="1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2:32" ht="19.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2:32" ht="19.5" customHeight="1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3:32" ht="19.5" customHeight="1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3:32" ht="19.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3:32" ht="19.5" customHeight="1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1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3:32" ht="19.5" customHeight="1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3:32" ht="19.5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3:32" ht="19.5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1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3:32" ht="19.5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1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3:32" ht="19.5" customHeight="1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3:32" ht="19.5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3:32" ht="19.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3:32" ht="19.5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3:32" ht="19.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3:32" ht="19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1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3:32" ht="19.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3:32" ht="19.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3:32" ht="19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1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3:32" ht="19.5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1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3:32" ht="19.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1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3:32" ht="19.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1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3:32" ht="19.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1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3:32" ht="19.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1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3:32" ht="19.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3:32" ht="19.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1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3:32" ht="19.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1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3:32" ht="19.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1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3:32" ht="19.5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1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3:32" ht="19.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1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3:32" ht="19.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1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3:32" ht="19.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1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3:32" ht="19.5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3:32" ht="19.5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1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3:32" ht="19.5" customHeight="1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3:32" ht="19.5" customHeight="1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3:32" ht="19.5" customHeight="1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3:32" ht="19.5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3:32" ht="19.5" customHeight="1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3:32" ht="19.5" customHeight="1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3:32" ht="19.5" customHeight="1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3:32" ht="19.5" customHeight="1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1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3:32" ht="19.5" customHeight="1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1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3:32" ht="19.5" customHeight="1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1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3:32" ht="19.5" customHeight="1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3:32" ht="19.5" customHeight="1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1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3:32" ht="19.5" customHeight="1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1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3:32" ht="19.5" customHeight="1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1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3:32" ht="19.5" customHeight="1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3:32" ht="19.5" customHeight="1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1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3:32" ht="19.5" customHeight="1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3:32" ht="19.5" customHeight="1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1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3:32" ht="19.5" customHeight="1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1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3:32" ht="19.5" customHeight="1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1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3:32" ht="19.5" customHeight="1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1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3:32" ht="19.5" customHeight="1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1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3:32" ht="19.5" customHeight="1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1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3:32" ht="19.5" customHeight="1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1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3:32" ht="19.5" customHeight="1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1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3:32" ht="19.5" customHeight="1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1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3:32" ht="19.5" customHeight="1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3:32" ht="19.5" customHeight="1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3:32" ht="19.5" customHeight="1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1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3:32" ht="19.5" customHeight="1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1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3:32" ht="19.5" customHeight="1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1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3:32" ht="19.5" customHeight="1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1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3:32" ht="19.5" customHeight="1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1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3:32" ht="19.5" customHeight="1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1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3:32" ht="19.5" customHeight="1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1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3:32" ht="19.5" customHeight="1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1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3:32" ht="19.5" customHeight="1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1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3:32" ht="19.5" customHeight="1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1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3:32" ht="19.5" customHeight="1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1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3:32" ht="19.5" customHeight="1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1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3:32" ht="19.5" customHeight="1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1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3:32" ht="19.5" customHeight="1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1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3:32" ht="19.5" customHeight="1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1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3:32" ht="19.5" customHeight="1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1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3:32" ht="19.5" customHeight="1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1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3:32" ht="19.5" customHeight="1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1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3:32" ht="19.5" customHeight="1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1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3:32" ht="19.5" customHeight="1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1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3:32" ht="19.5" customHeight="1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1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3:32" ht="19.5" customHeight="1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1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3:32" ht="19.5" customHeight="1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1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3:32" ht="19.5" customHeight="1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1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3:32" ht="19.5" customHeight="1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1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3:32" ht="19.5" customHeight="1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1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3:32" ht="19.5" customHeight="1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1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3:32" ht="19.5" customHeight="1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1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3:32" ht="19.5" customHeight="1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1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3:32" ht="19.5" customHeight="1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3:32" ht="19.5" customHeight="1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1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3:32" ht="19.5" customHeight="1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1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3:32" ht="19.5" customHeight="1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1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3:32" ht="19.5" customHeight="1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1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3:32" ht="19.5" customHeight="1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1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3:32" ht="19.5" customHeight="1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1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3:32" ht="19.5" customHeight="1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3:32" ht="19.5" customHeight="1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3:32" ht="19.5" customHeight="1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1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3:32" ht="19.5" customHeight="1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3:32" ht="19.5" customHeight="1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3:32" ht="19.5" customHeight="1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3:32" ht="19.5" customHeight="1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1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3:32" ht="19.5" customHeight="1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3:32" ht="19.5" customHeight="1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3:32" ht="19.5" customHeight="1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3:32" ht="19.5" customHeight="1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1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3:32" ht="19.5" customHeight="1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3:32" ht="19.5" customHeight="1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3:32" ht="19.5" customHeight="1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3:32" ht="19.5" customHeight="1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3:32" ht="19.5" customHeight="1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3:32" ht="19.5" customHeight="1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1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3:32" ht="19.5" customHeight="1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1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3:32" ht="19.5" customHeight="1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1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3:32" ht="19.5" customHeight="1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1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3:32" ht="19.5" customHeight="1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1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3:32" ht="19.5" customHeight="1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1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3:32" ht="19.5" customHeight="1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1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3:32" ht="19.5" customHeight="1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1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3:32" ht="19.5" customHeight="1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1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3:32" ht="19.5" customHeight="1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1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3:32" ht="19.5" customHeight="1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1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3:32" ht="19.5" customHeight="1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1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3:32" ht="19.5" customHeight="1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1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3:32" ht="19.5" customHeight="1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1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3:32" ht="19.5" customHeight="1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1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3:32" ht="19.5" customHeight="1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1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3:32" ht="19.5" customHeight="1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1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3:32" ht="19.5" customHeight="1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1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3:32" ht="19.5" customHeight="1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1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</sheetData>
  <mergeCells count="40">
    <mergeCell ref="AH4:AH5"/>
    <mergeCell ref="AI4:AI5"/>
    <mergeCell ref="AJ4:AJ5"/>
    <mergeCell ref="AK4:AK5"/>
    <mergeCell ref="V4:V5"/>
    <mergeCell ref="W4:W5"/>
    <mergeCell ref="X4:X5"/>
    <mergeCell ref="Y4:Y5"/>
    <mergeCell ref="AF4:AF5"/>
    <mergeCell ref="AG4:AG5"/>
    <mergeCell ref="AA3:AA5"/>
    <mergeCell ref="AB3:AB5"/>
    <mergeCell ref="AC3:AC5"/>
    <mergeCell ref="D4:D5"/>
    <mergeCell ref="E4:E5"/>
    <mergeCell ref="F4:F5"/>
    <mergeCell ref="G4:G5"/>
    <mergeCell ref="H4:H5"/>
    <mergeCell ref="U4:U5"/>
    <mergeCell ref="I4:I5"/>
    <mergeCell ref="J4:J5"/>
    <mergeCell ref="N3:N5"/>
    <mergeCell ref="O3:O5"/>
    <mergeCell ref="P3:P5"/>
    <mergeCell ref="AM2:AM3"/>
    <mergeCell ref="B3:B5"/>
    <mergeCell ref="C3:C5"/>
    <mergeCell ref="L3:L5"/>
    <mergeCell ref="M3:M5"/>
    <mergeCell ref="B2:O2"/>
    <mergeCell ref="P2:AC2"/>
    <mergeCell ref="AF2:AH3"/>
    <mergeCell ref="AI2:AK3"/>
    <mergeCell ref="AL2:AL3"/>
    <mergeCell ref="Q3:Q5"/>
    <mergeCell ref="R3:Y3"/>
    <mergeCell ref="Z3:Z5"/>
    <mergeCell ref="R4:R5"/>
    <mergeCell ref="S4:S5"/>
    <mergeCell ref="T4:T5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2-2-1</vt:lpstr>
      <vt:lpstr>2-2-2</vt:lpstr>
      <vt:lpstr>期中人口(不印)</vt:lpstr>
      <vt:lpstr>統計要覽表2-1(不印)</vt:lpstr>
      <vt:lpstr>'2-2-1'!Print_Area</vt:lpstr>
      <vt:lpstr>'2-2-2'!Print_Area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User</cp:lastModifiedBy>
  <cp:lastPrinted>2021-10-16T04:58:24Z</cp:lastPrinted>
  <dcterms:created xsi:type="dcterms:W3CDTF">2005-11-16T03:41:13Z</dcterms:created>
  <dcterms:modified xsi:type="dcterms:W3CDTF">2021-10-16T04:59:23Z</dcterms:modified>
</cp:coreProperties>
</file>