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\"/>
    </mc:Choice>
  </mc:AlternateContent>
  <xr:revisionPtr revIDLastSave="0" documentId="13_ncr:1_{A9F67303-9451-4C1A-8D3D-48095078E70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1-22-1(100年-107年)" sheetId="1" r:id="rId1"/>
    <sheet name="11-22-2(108年-109年)" sheetId="2" r:id="rId2"/>
  </sheets>
  <definedNames>
    <definedName name="_xlnm.Print_Area" localSheetId="0">'11-22-1(100年-107年)'!$A$1:$AF$38</definedName>
    <definedName name="_xlnm.Print_Area" localSheetId="1">'11-22-2(108年-109年)'!$A$1:$AC$23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S10" i="2"/>
  <c r="N10" i="2"/>
  <c r="B10" i="2"/>
  <c r="Z10" i="2"/>
  <c r="AC23" i="1"/>
  <c r="Y23" i="1"/>
  <c r="U23" i="1"/>
  <c r="P23" i="1"/>
  <c r="L23" i="1" s="1"/>
  <c r="H23" i="1"/>
  <c r="B23" i="1"/>
  <c r="AC22" i="1"/>
  <c r="Y22" i="1"/>
  <c r="U22" i="1" s="1"/>
  <c r="P22" i="1"/>
  <c r="L22" i="1" s="1"/>
  <c r="H22" i="1"/>
  <c r="B22" i="1"/>
  <c r="AC21" i="1"/>
  <c r="Y21" i="1"/>
  <c r="U21" i="1" s="1"/>
  <c r="L21" i="1"/>
  <c r="H21" i="1"/>
  <c r="B21" i="1"/>
  <c r="H20" i="1"/>
  <c r="Y20" i="1"/>
  <c r="U20" i="1" s="1"/>
  <c r="AC20" i="1"/>
  <c r="P20" i="1"/>
  <c r="L20" i="1" s="1"/>
  <c r="B20" i="1"/>
  <c r="G23" i="1" l="1"/>
  <c r="I10" i="2"/>
  <c r="G21" i="1"/>
  <c r="G20" i="1"/>
  <c r="G22" i="1"/>
</calcChain>
</file>

<file path=xl/sharedStrings.xml><?xml version="1.0" encoding="utf-8"?>
<sst xmlns="http://schemas.openxmlformats.org/spreadsheetml/2006/main" count="165" uniqueCount="85">
  <si>
    <t>通報件數
No. of Reported Cases</t>
  </si>
  <si>
    <t>被害及加害者兩造關係別
By Victims’ and Victimizers’ Relationship</t>
  </si>
  <si>
    <t>Unit: Cases</t>
    <phoneticPr fontId="2" type="noConversion"/>
  </si>
  <si>
    <r>
      <t>Table 11-22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Reported Cases of Domestic Violence</t>
    </r>
    <phoneticPr fontId="2" type="noConversion"/>
  </si>
  <si>
    <t>九十四年 2005</t>
  </si>
  <si>
    <t>九十五年 2006</t>
  </si>
  <si>
    <t>-</t>
    <phoneticPr fontId="2" type="noConversion"/>
  </si>
  <si>
    <t>九十六年 2007</t>
  </si>
  <si>
    <t>九十七年 2008</t>
  </si>
  <si>
    <t>九十八年 2009</t>
  </si>
  <si>
    <t>九十九年 2010</t>
  </si>
  <si>
    <t>一○○年 2011</t>
  </si>
  <si>
    <t>一○一年 2012</t>
  </si>
  <si>
    <t>單位：件</t>
    <phoneticPr fontId="2" type="noConversion"/>
  </si>
  <si>
    <t>年別
Year</t>
    <phoneticPr fontId="2" type="noConversion"/>
  </si>
  <si>
    <t>一○二年 2013</t>
    <phoneticPr fontId="2" type="noConversion"/>
  </si>
  <si>
    <t>一○三年 2014</t>
    <phoneticPr fontId="2" type="noConversion"/>
  </si>
  <si>
    <t>資料來源：衛生福利部</t>
    <phoneticPr fontId="2" type="noConversion"/>
  </si>
  <si>
    <t>年別
Year</t>
    <phoneticPr fontId="2" type="noConversion"/>
  </si>
  <si>
    <t>通報件數
No. of Reported Cases</t>
    <phoneticPr fontId="2" type="noConversion"/>
  </si>
  <si>
    <t>被害人（人）
Victims
(Persons)</t>
    <phoneticPr fontId="2" type="noConversion"/>
  </si>
  <si>
    <t>案件類型別
By Types of Cases</t>
    <phoneticPr fontId="2" type="noConversion"/>
  </si>
  <si>
    <t>被害及加害者兩造關係別
By Victims’ and Victimizers’ Relationship</t>
    <phoneticPr fontId="2" type="noConversion"/>
  </si>
  <si>
    <t>合計
Total</t>
    <phoneticPr fontId="2" type="noConversion"/>
  </si>
  <si>
    <t>老人
虐待
The Aged Abused</t>
    <phoneticPr fontId="2" type="noConversion"/>
  </si>
  <si>
    <t>其他
Others</t>
    <phoneticPr fontId="2" type="noConversion"/>
  </si>
  <si>
    <t>配偶
Spouses</t>
    <phoneticPr fontId="2" type="noConversion"/>
  </si>
  <si>
    <t>前配偶
（離婚）
Ex-spouses
(Divorce)</t>
    <phoneticPr fontId="2" type="noConversion"/>
  </si>
  <si>
    <t>曾同住之其他家庭成員
Others Family Members Having Ever Lived Together</t>
    <phoneticPr fontId="2" type="noConversion"/>
  </si>
  <si>
    <t>曾同住之其他家庭成員</t>
    <phoneticPr fontId="2" type="noConversion"/>
  </si>
  <si>
    <t>現同住之其他家庭成員
Others Family Members Living Together</t>
    <phoneticPr fontId="2" type="noConversion"/>
  </si>
  <si>
    <t>性別
Sex</t>
    <phoneticPr fontId="2" type="noConversion"/>
  </si>
  <si>
    <t>計
Sub-total</t>
    <phoneticPr fontId="2" type="noConversion"/>
  </si>
  <si>
    <t>共同
生活
Common Life</t>
    <phoneticPr fontId="2" type="noConversion"/>
  </si>
  <si>
    <t>分居
Separation</t>
    <phoneticPr fontId="2" type="noConversion"/>
  </si>
  <si>
    <t>合計
Total</t>
    <phoneticPr fontId="2" type="noConversion"/>
  </si>
  <si>
    <t>男
Male</t>
    <phoneticPr fontId="2" type="noConversion"/>
  </si>
  <si>
    <t>女
Female</t>
    <phoneticPr fontId="2" type="noConversion"/>
  </si>
  <si>
    <t>不詳
Unspecified</t>
    <phoneticPr fontId="2" type="noConversion"/>
  </si>
  <si>
    <t>一○四年 2015</t>
    <phoneticPr fontId="2" type="noConversion"/>
  </si>
  <si>
    <t>婚姻、離婚或同居關係暴力
Domestic Violence in Marital, Divorced or  Cohabition  Relationship</t>
    <phoneticPr fontId="2" type="noConversion"/>
  </si>
  <si>
    <t>兒少
保護
Children and Youths Protection</t>
    <phoneticPr fontId="2" type="noConversion"/>
  </si>
  <si>
    <t>直系血親
Lineal Relative by Blood</t>
    <phoneticPr fontId="2" type="noConversion"/>
  </si>
  <si>
    <t>直系姻親
Lineal Relative by Marriage</t>
    <phoneticPr fontId="2" type="noConversion"/>
  </si>
  <si>
    <t>同居關係
Cohabiting Relationship</t>
    <phoneticPr fontId="2" type="noConversion"/>
  </si>
  <si>
    <t>四親等內旁系
血親及姻親
Collateral Relative by Blood and Marriage within Four Degrees of Kinship</t>
    <phoneticPr fontId="2" type="noConversion"/>
  </si>
  <si>
    <t>家屬間
Household Members</t>
    <phoneticPr fontId="2" type="noConversion"/>
  </si>
  <si>
    <t>直系血親
Lineal Relative by Blood</t>
    <phoneticPr fontId="2" type="noConversion"/>
  </si>
  <si>
    <t>家長家屬
Householder and Household Members</t>
    <phoneticPr fontId="2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</si>
  <si>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新細明體"/>
        <family val="1"/>
        <charset val="136"/>
      </rPr>
      <t>Ministry of Health and Welfare.</t>
    </r>
    <phoneticPr fontId="2" type="noConversion"/>
  </si>
  <si>
    <t>一○五年 2016</t>
    <phoneticPr fontId="2" type="noConversion"/>
  </si>
  <si>
    <t>一○六年 2017</t>
    <phoneticPr fontId="2" type="noConversion"/>
  </si>
  <si>
    <t>一○七年 2018</t>
    <phoneticPr fontId="2" type="noConversion"/>
  </si>
  <si>
    <t xml:space="preserve">直系血(姻)親卑親屬
虐待尊親屬
Elder Lineal Relatives by Blood(or 
Marriages)Abuse from Younger Lineal
Relatives by Blood(or Marriages) </t>
    <phoneticPr fontId="2" type="noConversion"/>
  </si>
  <si>
    <t>被害人年齡
65歲以上
Victim's Age
65 Years and Over</t>
    <phoneticPr fontId="2" type="noConversion"/>
  </si>
  <si>
    <t xml:space="preserve">被害人年齡
未滿65歲
Victim's Age
Under 65 Years </t>
    <phoneticPr fontId="2" type="noConversion"/>
  </si>
  <si>
    <t>前配偶
Ex-spouses</t>
    <phoneticPr fontId="2" type="noConversion"/>
  </si>
  <si>
    <t>同住
Living Togerther</t>
    <phoneticPr fontId="2" type="noConversion"/>
  </si>
  <si>
    <t>未同住
Not Living Togerther</t>
    <phoneticPr fontId="2" type="noConversion"/>
  </si>
  <si>
    <t>被害及加害者兩造關係別
By Victims-Offender Relationship</t>
    <phoneticPr fontId="2" type="noConversion"/>
  </si>
  <si>
    <t>其他家庭成員
Others Family Members</t>
    <phoneticPr fontId="2" type="noConversion"/>
  </si>
  <si>
    <t>四親等內旁系
血(姻)親
Collateral Blood or Collateral-blood-by-marriages Falling Within the Relation Rank 4</t>
    <phoneticPr fontId="2" type="noConversion"/>
  </si>
  <si>
    <t>家長家屬或家屬間
Parental Relationships or Dependent Relationships</t>
    <phoneticPr fontId="2" type="noConversion"/>
  </si>
  <si>
    <t>Source：Ministry of Health and Welfare.</t>
  </si>
  <si>
    <t>一○八年 2019</t>
    <phoneticPr fontId="2" type="noConversion"/>
  </si>
  <si>
    <t>社會福利  458</t>
    <phoneticPr fontId="2" type="noConversion"/>
  </si>
  <si>
    <t>社會福利  459</t>
    <phoneticPr fontId="2" type="noConversion"/>
  </si>
  <si>
    <t>社會福利  460</t>
    <phoneticPr fontId="2" type="noConversion"/>
  </si>
  <si>
    <t>社會福利  461</t>
    <phoneticPr fontId="2" type="noConversion"/>
  </si>
  <si>
    <t>社會福利  462</t>
    <phoneticPr fontId="2" type="noConversion"/>
  </si>
  <si>
    <t>社會福利  463</t>
    <phoneticPr fontId="2" type="noConversion"/>
  </si>
  <si>
    <t>社會福利  464</t>
    <phoneticPr fontId="2" type="noConversion"/>
  </si>
  <si>
    <t>社會福利  465</t>
    <phoneticPr fontId="2" type="noConversion"/>
  </si>
  <si>
    <t>表１１ － ２２、家庭暴力通報案件(共4頁/第3頁)</t>
    <phoneticPr fontId="2" type="noConversion"/>
  </si>
  <si>
    <t>表１１ － ２２、家庭暴力通報案件(共4頁/第4頁)</t>
    <phoneticPr fontId="2" type="noConversion"/>
  </si>
  <si>
    <t>Table 11-22、 Reported Cases of Domestic Violence(Cont. End)</t>
    <phoneticPr fontId="2" type="noConversion"/>
  </si>
  <si>
    <t>表１１ － ２２、家庭暴力通報案件(共4頁/第1頁)</t>
    <phoneticPr fontId="2" type="noConversion"/>
  </si>
  <si>
    <t>表１１ － ２２、家庭暴力通報案件(共4頁/第2頁)</t>
    <phoneticPr fontId="2" type="noConversion"/>
  </si>
  <si>
    <r>
      <t>Table 11-22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Reported Cases of Domestic Violence(Cont.1)</t>
    </r>
    <phoneticPr fontId="2" type="noConversion"/>
  </si>
  <si>
    <r>
      <t>Table 11-22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Reported Cases of Domestic Violence(Cont. 2)</t>
    </r>
    <phoneticPr fontId="2" type="noConversion"/>
  </si>
  <si>
    <t>一○九年 2020</t>
    <phoneticPr fontId="2" type="noConversion"/>
  </si>
  <si>
    <t>-</t>
    <phoneticPr fontId="2" type="noConversion"/>
  </si>
  <si>
    <t>其他家庭成員間暴力
Violence Among Other Family Members</t>
    <phoneticPr fontId="2" type="noConversion"/>
  </si>
  <si>
    <t>被害及加害者兩造關係別
By Victim-Offender Relationship</t>
    <phoneticPr fontId="2" type="noConversion"/>
  </si>
  <si>
    <t>直系血(姻)親
Lineal Blood or Lineal -blood- by -marriages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</si>
</sst>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0.E+00"/>
    <numFmt numFmtId="177" formatCode="#,##0.000000_);\(#,##0.000000\)"/>
    <numFmt numFmtId="178" formatCode="#,##0;\-#,##0;&quot;－&quot;"/>
    <numFmt numFmtId="179" formatCode="#,##0_);[Red]\(#,##0\)"/>
    <numFmt numFmtId="180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9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8"/>
      <name val="Times New Roman"/>
      <family val="1"/>
    </font>
    <font>
      <sz val="16"/>
      <name val="新細明體"/>
      <family val="1"/>
      <charset val="136"/>
    </font>
    <font>
      <sz val="8"/>
      <color rgb="FFFF0000"/>
      <name val="Times New Roman"/>
      <family val="1"/>
    </font>
    <font>
      <sz val="8"/>
      <color rgb="FF0000FF"/>
      <name val="Times New Roman"/>
      <family val="1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38" fontId="2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7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79" fontId="8" fillId="0" borderId="0" xfId="2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78" fontId="8" fillId="0" borderId="0" xfId="2" applyNumberFormat="1" applyFont="1" applyBorder="1" applyAlignment="1" applyProtection="1">
      <alignment horizontal="right" vertical="center" wrapText="1"/>
    </xf>
    <xf numFmtId="178" fontId="5" fillId="0" borderId="0" xfId="0" applyNumberFormat="1" applyFont="1" applyAlignment="1">
      <alignment horizontal="right" vertical="center" wrapText="1"/>
    </xf>
    <xf numFmtId="178" fontId="10" fillId="0" borderId="0" xfId="2" applyNumberFormat="1" applyFont="1" applyBorder="1" applyAlignment="1" applyProtection="1">
      <alignment horizontal="right"/>
    </xf>
    <xf numFmtId="178" fontId="8" fillId="0" borderId="0" xfId="2" applyNumberFormat="1" applyFont="1" applyBorder="1" applyAlignment="1" applyProtection="1">
      <alignment horizontal="right"/>
    </xf>
    <xf numFmtId="178" fontId="11" fillId="0" borderId="0" xfId="2" applyNumberFormat="1" applyFont="1" applyBorder="1" applyAlignment="1" applyProtection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2" fillId="0" borderId="3" xfId="1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179" fontId="5" fillId="0" borderId="0" xfId="2" applyNumberFormat="1" applyFont="1" applyBorder="1" applyAlignment="1" applyProtection="1">
      <alignment horizontal="right" vertical="center" wrapText="1"/>
    </xf>
    <xf numFmtId="178" fontId="5" fillId="0" borderId="0" xfId="2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80" fontId="5" fillId="0" borderId="0" xfId="3" applyNumberFormat="1" applyFont="1" applyBorder="1" applyAlignment="1" applyProtection="1">
      <alignment horizontal="right" vertical="center" wrapText="1"/>
    </xf>
    <xf numFmtId="180" fontId="5" fillId="0" borderId="0" xfId="3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4">
    <cellStyle name="一般" xfId="0" builtinId="0"/>
    <cellStyle name="一般_10-6新增表" xfId="1" xr:uid="{00000000-0005-0000-0000-000001000000}"/>
    <cellStyle name="千分位" xfId="3" builtinId="3"/>
    <cellStyle name="千分位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view="pageBreakPreview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19" sqref="I19"/>
    </sheetView>
  </sheetViews>
  <sheetFormatPr defaultColWidth="9" defaultRowHeight="12.6"/>
  <cols>
    <col min="1" max="1" width="12.6640625" style="1" customWidth="1"/>
    <col min="2" max="2" width="8.77734375" style="1" customWidth="1"/>
    <col min="3" max="3" width="10.109375" style="1" customWidth="1"/>
    <col min="4" max="4" width="8" style="1" customWidth="1"/>
    <col min="5" max="5" width="7.88671875" style="1" customWidth="1"/>
    <col min="6" max="6" width="7.6640625" style="1" customWidth="1"/>
    <col min="7" max="7" width="7.77734375" style="1" customWidth="1"/>
    <col min="8" max="8" width="7.44140625" style="1" customWidth="1"/>
    <col min="9" max="9" width="7.6640625" style="1" customWidth="1"/>
    <col min="10" max="10" width="9" style="1"/>
    <col min="11" max="11" width="10.88671875" style="1" customWidth="1"/>
    <col min="12" max="12" width="9.109375" style="1" customWidth="1"/>
    <col min="13" max="13" width="11.109375" style="1" customWidth="1"/>
    <col min="14" max="14" width="12.21875" style="1" customWidth="1"/>
    <col min="15" max="15" width="11.33203125" style="1" customWidth="1"/>
    <col min="16" max="17" width="15.33203125" style="1" customWidth="1"/>
    <col min="18" max="18" width="9.109375" style="1" customWidth="1"/>
    <col min="19" max="19" width="9.6640625" style="1" customWidth="1"/>
    <col min="20" max="20" width="7.21875" style="1" customWidth="1"/>
    <col min="21" max="21" width="8.21875" style="1" customWidth="1"/>
    <col min="22" max="22" width="8.44140625" style="1" customWidth="1"/>
    <col min="23" max="23" width="10" style="1" customWidth="1"/>
    <col min="24" max="24" width="11" style="1" customWidth="1"/>
    <col min="25" max="25" width="16.109375" style="1" customWidth="1"/>
    <col min="26" max="26" width="9.88671875" style="1" customWidth="1"/>
    <col min="27" max="27" width="9.44140625" style="1" customWidth="1"/>
    <col min="28" max="28" width="7.88671875" style="1" customWidth="1"/>
    <col min="29" max="29" width="9.6640625" style="1" customWidth="1"/>
    <col min="30" max="30" width="8.6640625" style="1" customWidth="1"/>
    <col min="31" max="31" width="7.77734375" style="1" customWidth="1"/>
    <col min="32" max="32" width="9.44140625" style="1" customWidth="1"/>
    <col min="33" max="16384" width="9" style="1"/>
  </cols>
  <sheetData>
    <row r="1" spans="1:32" ht="14.25" customHeight="1">
      <c r="A1" s="1" t="s">
        <v>65</v>
      </c>
      <c r="P1" s="7" t="s">
        <v>66</v>
      </c>
      <c r="Q1" s="10" t="s">
        <v>67</v>
      </c>
      <c r="AE1" s="60" t="s">
        <v>68</v>
      </c>
      <c r="AF1" s="60"/>
    </row>
    <row r="2" spans="1:32" ht="22.5" customHeight="1">
      <c r="A2" s="61" t="s">
        <v>76</v>
      </c>
      <c r="B2" s="61"/>
      <c r="C2" s="61"/>
      <c r="D2" s="61"/>
      <c r="E2" s="61"/>
      <c r="F2" s="61"/>
      <c r="G2" s="61"/>
      <c r="H2" s="61"/>
      <c r="I2" s="61"/>
      <c r="K2" s="3" t="s">
        <v>3</v>
      </c>
      <c r="N2" s="3"/>
      <c r="O2" s="3"/>
      <c r="P2" s="3"/>
      <c r="Q2" s="17"/>
      <c r="R2" s="17" t="s">
        <v>77</v>
      </c>
      <c r="S2" s="17"/>
      <c r="T2" s="17"/>
      <c r="U2" s="17"/>
      <c r="V2" s="17"/>
      <c r="W2" s="17"/>
      <c r="X2" s="6"/>
      <c r="Y2" s="44" t="s">
        <v>78</v>
      </c>
      <c r="Z2" s="44"/>
      <c r="AA2" s="44"/>
      <c r="AB2" s="44"/>
      <c r="AC2" s="44"/>
      <c r="AD2" s="44"/>
      <c r="AE2" s="44"/>
      <c r="AF2" s="44"/>
    </row>
    <row r="3" spans="1:32" ht="16.5" customHeight="1"/>
    <row r="4" spans="1:32" ht="16.5" customHeight="1" thickBot="1">
      <c r="A4" s="1" t="s">
        <v>13</v>
      </c>
      <c r="P4" s="7" t="s">
        <v>2</v>
      </c>
      <c r="Q4" s="1" t="s">
        <v>13</v>
      </c>
      <c r="S4" s="13"/>
      <c r="T4" s="13"/>
      <c r="AF4" s="7" t="s">
        <v>2</v>
      </c>
    </row>
    <row r="5" spans="1:32" ht="29.25" customHeight="1">
      <c r="A5" s="62" t="s">
        <v>18</v>
      </c>
      <c r="B5" s="49" t="s">
        <v>19</v>
      </c>
      <c r="C5" s="40"/>
      <c r="D5" s="40"/>
      <c r="E5" s="40"/>
      <c r="F5" s="40"/>
      <c r="G5" s="40"/>
      <c r="H5" s="40"/>
      <c r="I5" s="40"/>
      <c r="J5" s="39" t="s">
        <v>19</v>
      </c>
      <c r="K5" s="40"/>
      <c r="L5" s="40"/>
      <c r="M5" s="40"/>
      <c r="N5" s="40"/>
      <c r="O5" s="40"/>
      <c r="P5" s="40"/>
      <c r="Q5" s="62" t="s">
        <v>14</v>
      </c>
      <c r="R5" s="49" t="s">
        <v>0</v>
      </c>
      <c r="S5" s="39"/>
      <c r="T5" s="39"/>
      <c r="U5" s="39"/>
      <c r="V5" s="39"/>
      <c r="W5" s="39"/>
      <c r="X5" s="39"/>
      <c r="Y5" s="39" t="s">
        <v>19</v>
      </c>
      <c r="Z5" s="39"/>
      <c r="AA5" s="39"/>
      <c r="AB5" s="39"/>
      <c r="AC5" s="54" t="s">
        <v>20</v>
      </c>
      <c r="AD5" s="55"/>
      <c r="AE5" s="55"/>
      <c r="AF5" s="56"/>
    </row>
    <row r="6" spans="1:32" ht="15.75" customHeight="1">
      <c r="A6" s="63"/>
      <c r="B6" s="59" t="s">
        <v>21</v>
      </c>
      <c r="C6" s="57"/>
      <c r="D6" s="57"/>
      <c r="E6" s="57"/>
      <c r="F6" s="57"/>
      <c r="G6" s="64" t="s">
        <v>22</v>
      </c>
      <c r="H6" s="41"/>
      <c r="I6" s="41"/>
      <c r="J6" s="41" t="s">
        <v>22</v>
      </c>
      <c r="K6" s="42"/>
      <c r="L6" s="42"/>
      <c r="M6" s="42"/>
      <c r="N6" s="42"/>
      <c r="O6" s="42"/>
      <c r="P6" s="42"/>
      <c r="Q6" s="63"/>
      <c r="R6" s="50" t="s">
        <v>1</v>
      </c>
      <c r="S6" s="51"/>
      <c r="T6" s="51"/>
      <c r="U6" s="51"/>
      <c r="V6" s="51"/>
      <c r="W6" s="51"/>
      <c r="X6" s="51"/>
      <c r="Y6" s="41" t="s">
        <v>22</v>
      </c>
      <c r="Z6" s="41"/>
      <c r="AA6" s="41"/>
      <c r="AB6" s="41"/>
      <c r="AC6" s="57"/>
      <c r="AD6" s="57"/>
      <c r="AE6" s="57"/>
      <c r="AF6" s="58"/>
    </row>
    <row r="7" spans="1:32" ht="21" customHeight="1">
      <c r="A7" s="63"/>
      <c r="B7" s="57"/>
      <c r="C7" s="57"/>
      <c r="D7" s="57"/>
      <c r="E7" s="57"/>
      <c r="F7" s="57"/>
      <c r="G7" s="65"/>
      <c r="H7" s="48"/>
      <c r="I7" s="48"/>
      <c r="J7" s="43"/>
      <c r="K7" s="43"/>
      <c r="L7" s="43"/>
      <c r="M7" s="43"/>
      <c r="N7" s="43"/>
      <c r="O7" s="43"/>
      <c r="P7" s="43"/>
      <c r="Q7" s="63"/>
      <c r="R7" s="52"/>
      <c r="S7" s="53"/>
      <c r="T7" s="53"/>
      <c r="U7" s="53"/>
      <c r="V7" s="53"/>
      <c r="W7" s="53"/>
      <c r="X7" s="53"/>
      <c r="Y7" s="48"/>
      <c r="Z7" s="48"/>
      <c r="AA7" s="48"/>
      <c r="AB7" s="48"/>
      <c r="AC7" s="57"/>
      <c r="AD7" s="57"/>
      <c r="AE7" s="57"/>
      <c r="AF7" s="58"/>
    </row>
    <row r="8" spans="1:32" ht="23.25" customHeight="1">
      <c r="A8" s="63"/>
      <c r="B8" s="59" t="s">
        <v>23</v>
      </c>
      <c r="C8" s="59" t="s">
        <v>40</v>
      </c>
      <c r="D8" s="59" t="s">
        <v>41</v>
      </c>
      <c r="E8" s="59" t="s">
        <v>24</v>
      </c>
      <c r="F8" s="59" t="s">
        <v>25</v>
      </c>
      <c r="G8" s="59" t="s">
        <v>23</v>
      </c>
      <c r="H8" s="45" t="s">
        <v>26</v>
      </c>
      <c r="I8" s="46"/>
      <c r="J8" s="19"/>
      <c r="K8" s="59" t="s">
        <v>27</v>
      </c>
      <c r="L8" s="45" t="s">
        <v>28</v>
      </c>
      <c r="M8" s="46"/>
      <c r="N8" s="46"/>
      <c r="O8" s="46"/>
      <c r="P8" s="46"/>
      <c r="Q8" s="63"/>
      <c r="R8" s="45" t="s">
        <v>29</v>
      </c>
      <c r="S8" s="46"/>
      <c r="T8" s="47"/>
      <c r="U8" s="45" t="s">
        <v>30</v>
      </c>
      <c r="V8" s="46"/>
      <c r="W8" s="46"/>
      <c r="X8" s="46"/>
      <c r="Y8" s="46" t="s">
        <v>30</v>
      </c>
      <c r="Z8" s="46"/>
      <c r="AA8" s="46"/>
      <c r="AB8" s="47"/>
      <c r="AC8" s="59" t="s">
        <v>31</v>
      </c>
      <c r="AD8" s="57"/>
      <c r="AE8" s="57"/>
      <c r="AF8" s="58"/>
    </row>
    <row r="9" spans="1:32" ht="84.75" customHeight="1">
      <c r="A9" s="63"/>
      <c r="B9" s="57"/>
      <c r="C9" s="57"/>
      <c r="D9" s="57"/>
      <c r="E9" s="57"/>
      <c r="F9" s="57"/>
      <c r="G9" s="57"/>
      <c r="H9" s="2" t="s">
        <v>32</v>
      </c>
      <c r="I9" s="2" t="s">
        <v>33</v>
      </c>
      <c r="J9" s="20" t="s">
        <v>34</v>
      </c>
      <c r="K9" s="57"/>
      <c r="L9" s="2" t="s">
        <v>32</v>
      </c>
      <c r="M9" s="2" t="s">
        <v>42</v>
      </c>
      <c r="N9" s="2" t="s">
        <v>43</v>
      </c>
      <c r="O9" s="2" t="s">
        <v>44</v>
      </c>
      <c r="P9" s="37" t="s">
        <v>45</v>
      </c>
      <c r="Q9" s="63"/>
      <c r="R9" s="2" t="s">
        <v>46</v>
      </c>
      <c r="S9" s="2" t="s">
        <v>48</v>
      </c>
      <c r="T9" s="2" t="s">
        <v>25</v>
      </c>
      <c r="U9" s="2" t="s">
        <v>32</v>
      </c>
      <c r="V9" s="2" t="s">
        <v>47</v>
      </c>
      <c r="W9" s="2" t="s">
        <v>43</v>
      </c>
      <c r="X9" s="27" t="s">
        <v>44</v>
      </c>
      <c r="Y9" s="26" t="s">
        <v>45</v>
      </c>
      <c r="Z9" s="2" t="s">
        <v>46</v>
      </c>
      <c r="AA9" s="2" t="s">
        <v>48</v>
      </c>
      <c r="AB9" s="2" t="s">
        <v>25</v>
      </c>
      <c r="AC9" s="2" t="s">
        <v>35</v>
      </c>
      <c r="AD9" s="2" t="s">
        <v>36</v>
      </c>
      <c r="AE9" s="2" t="s">
        <v>37</v>
      </c>
      <c r="AF9" s="11" t="s">
        <v>38</v>
      </c>
    </row>
    <row r="10" spans="1:32" s="5" customFormat="1" ht="20.100000000000001" hidden="1" customHeight="1">
      <c r="A10" s="14" t="s">
        <v>4</v>
      </c>
      <c r="B10" s="16">
        <v>1457</v>
      </c>
      <c r="C10" s="16">
        <v>940</v>
      </c>
      <c r="D10" s="16">
        <v>276</v>
      </c>
      <c r="E10" s="16">
        <v>44</v>
      </c>
      <c r="F10" s="16">
        <v>197</v>
      </c>
      <c r="G10" s="16">
        <v>1457</v>
      </c>
      <c r="H10" s="16">
        <v>697</v>
      </c>
      <c r="I10" s="16">
        <v>651</v>
      </c>
      <c r="J10" s="16">
        <v>46</v>
      </c>
      <c r="K10" s="16">
        <v>62</v>
      </c>
      <c r="L10" s="16">
        <v>211</v>
      </c>
      <c r="M10" s="16">
        <v>4</v>
      </c>
      <c r="N10" s="16">
        <v>1</v>
      </c>
      <c r="O10" s="16">
        <v>16</v>
      </c>
      <c r="P10" s="16">
        <v>2</v>
      </c>
      <c r="Q10" s="14" t="s">
        <v>4</v>
      </c>
      <c r="R10" s="16">
        <v>2</v>
      </c>
      <c r="S10" s="16">
        <v>1</v>
      </c>
      <c r="T10" s="16">
        <v>185</v>
      </c>
      <c r="U10" s="16">
        <v>487</v>
      </c>
      <c r="V10" s="16">
        <v>225</v>
      </c>
      <c r="W10" s="16">
        <v>9</v>
      </c>
      <c r="X10" s="16">
        <v>144</v>
      </c>
      <c r="Y10" s="16">
        <v>62</v>
      </c>
      <c r="Z10" s="16">
        <v>16</v>
      </c>
      <c r="AA10" s="16">
        <v>12</v>
      </c>
      <c r="AB10" s="16">
        <v>19</v>
      </c>
      <c r="AC10" s="16">
        <v>1367</v>
      </c>
      <c r="AD10" s="16">
        <v>229</v>
      </c>
      <c r="AE10" s="16">
        <v>1103</v>
      </c>
      <c r="AF10" s="16">
        <v>35</v>
      </c>
    </row>
    <row r="11" spans="1:32" ht="20.100000000000001" hidden="1" customHeight="1">
      <c r="A11" s="14" t="s">
        <v>5</v>
      </c>
      <c r="B11" s="16">
        <v>1662</v>
      </c>
      <c r="C11" s="16">
        <v>1198</v>
      </c>
      <c r="D11" s="16">
        <v>292</v>
      </c>
      <c r="E11" s="16">
        <v>54</v>
      </c>
      <c r="F11" s="16">
        <v>118</v>
      </c>
      <c r="G11" s="16">
        <v>1662</v>
      </c>
      <c r="H11" s="16">
        <v>805</v>
      </c>
      <c r="I11" s="16">
        <v>752</v>
      </c>
      <c r="J11" s="16">
        <v>53</v>
      </c>
      <c r="K11" s="16">
        <v>70</v>
      </c>
      <c r="L11" s="16">
        <v>289</v>
      </c>
      <c r="M11" s="16">
        <v>5</v>
      </c>
      <c r="N11" s="16" t="s">
        <v>6</v>
      </c>
      <c r="O11" s="16">
        <v>25</v>
      </c>
      <c r="P11" s="16">
        <v>4</v>
      </c>
      <c r="Q11" s="14" t="s">
        <v>5</v>
      </c>
      <c r="R11" s="16">
        <v>2</v>
      </c>
      <c r="S11" s="16">
        <v>2</v>
      </c>
      <c r="T11" s="16">
        <v>251</v>
      </c>
      <c r="U11" s="16">
        <v>498</v>
      </c>
      <c r="V11" s="16">
        <v>208</v>
      </c>
      <c r="W11" s="16">
        <v>7</v>
      </c>
      <c r="X11" s="16">
        <v>172</v>
      </c>
      <c r="Y11" s="16">
        <v>46</v>
      </c>
      <c r="Z11" s="16">
        <v>19</v>
      </c>
      <c r="AA11" s="16">
        <v>35</v>
      </c>
      <c r="AB11" s="16">
        <v>11</v>
      </c>
      <c r="AC11" s="16">
        <v>1567</v>
      </c>
      <c r="AD11" s="16">
        <v>320</v>
      </c>
      <c r="AE11" s="16">
        <v>1220</v>
      </c>
      <c r="AF11" s="16">
        <v>27</v>
      </c>
    </row>
    <row r="12" spans="1:32" ht="20.100000000000001" hidden="1" customHeight="1">
      <c r="A12" s="14" t="s">
        <v>7</v>
      </c>
      <c r="B12" s="16">
        <v>1854</v>
      </c>
      <c r="C12" s="16">
        <v>1183</v>
      </c>
      <c r="D12" s="16">
        <v>434</v>
      </c>
      <c r="E12" s="16">
        <v>57</v>
      </c>
      <c r="F12" s="16">
        <v>180</v>
      </c>
      <c r="G12" s="16">
        <v>1854</v>
      </c>
      <c r="H12" s="16">
        <v>816</v>
      </c>
      <c r="I12" s="16">
        <v>730</v>
      </c>
      <c r="J12" s="16">
        <v>86</v>
      </c>
      <c r="K12" s="16">
        <v>71</v>
      </c>
      <c r="L12" s="16">
        <v>435</v>
      </c>
      <c r="M12" s="16">
        <v>5</v>
      </c>
      <c r="N12" s="16">
        <v>3</v>
      </c>
      <c r="O12" s="16">
        <v>18</v>
      </c>
      <c r="P12" s="16">
        <v>10</v>
      </c>
      <c r="Q12" s="14" t="s">
        <v>7</v>
      </c>
      <c r="R12" s="16">
        <v>1</v>
      </c>
      <c r="S12" s="16" t="s">
        <v>6</v>
      </c>
      <c r="T12" s="16">
        <v>398</v>
      </c>
      <c r="U12" s="16">
        <v>532</v>
      </c>
      <c r="V12" s="16">
        <v>292</v>
      </c>
      <c r="W12" s="16">
        <v>11</v>
      </c>
      <c r="X12" s="16">
        <v>114</v>
      </c>
      <c r="Y12" s="16">
        <v>76</v>
      </c>
      <c r="Z12" s="16">
        <v>17</v>
      </c>
      <c r="AA12" s="16">
        <v>10</v>
      </c>
      <c r="AB12" s="16">
        <v>12</v>
      </c>
      <c r="AC12" s="16">
        <v>1722</v>
      </c>
      <c r="AD12" s="16">
        <v>385</v>
      </c>
      <c r="AE12" s="16">
        <v>1303</v>
      </c>
      <c r="AF12" s="16">
        <v>34</v>
      </c>
    </row>
    <row r="13" spans="1:32" ht="20.100000000000001" hidden="1" customHeight="1">
      <c r="A13" s="14" t="s">
        <v>8</v>
      </c>
      <c r="B13" s="16">
        <v>1803</v>
      </c>
      <c r="C13" s="16">
        <v>1082</v>
      </c>
      <c r="D13" s="16">
        <v>477</v>
      </c>
      <c r="E13" s="16">
        <v>52</v>
      </c>
      <c r="F13" s="16">
        <v>192</v>
      </c>
      <c r="G13" s="16">
        <v>1803</v>
      </c>
      <c r="H13" s="16">
        <v>719</v>
      </c>
      <c r="I13" s="16">
        <v>654</v>
      </c>
      <c r="J13" s="16">
        <v>65</v>
      </c>
      <c r="K13" s="16">
        <v>47</v>
      </c>
      <c r="L13" s="16">
        <v>687</v>
      </c>
      <c r="M13" s="16">
        <v>3</v>
      </c>
      <c r="N13" s="16">
        <v>2</v>
      </c>
      <c r="O13" s="16">
        <v>29</v>
      </c>
      <c r="P13" s="16">
        <v>6</v>
      </c>
      <c r="Q13" s="14" t="s">
        <v>8</v>
      </c>
      <c r="R13" s="16">
        <v>1</v>
      </c>
      <c r="S13" s="16">
        <v>2</v>
      </c>
      <c r="T13" s="16">
        <v>644</v>
      </c>
      <c r="U13" s="16">
        <v>350</v>
      </c>
      <c r="V13" s="16">
        <v>132</v>
      </c>
      <c r="W13" s="16">
        <v>20</v>
      </c>
      <c r="X13" s="16">
        <v>96</v>
      </c>
      <c r="Y13" s="16">
        <v>51</v>
      </c>
      <c r="Z13" s="16">
        <v>23</v>
      </c>
      <c r="AA13" s="16">
        <v>22</v>
      </c>
      <c r="AB13" s="16">
        <v>6</v>
      </c>
      <c r="AC13" s="16">
        <v>1712</v>
      </c>
      <c r="AD13" s="16">
        <v>390</v>
      </c>
      <c r="AE13" s="16">
        <v>1290</v>
      </c>
      <c r="AF13" s="16">
        <v>32</v>
      </c>
    </row>
    <row r="14" spans="1:32" ht="20.100000000000001" hidden="1" customHeight="1">
      <c r="A14" s="14" t="s">
        <v>9</v>
      </c>
      <c r="B14" s="16">
        <v>1643</v>
      </c>
      <c r="C14" s="16">
        <v>1016</v>
      </c>
      <c r="D14" s="16">
        <v>428</v>
      </c>
      <c r="E14" s="16">
        <v>48</v>
      </c>
      <c r="F14" s="16">
        <v>151</v>
      </c>
      <c r="G14" s="16">
        <v>1643</v>
      </c>
      <c r="H14" s="16">
        <v>636</v>
      </c>
      <c r="I14" s="16">
        <v>602</v>
      </c>
      <c r="J14" s="16">
        <v>34</v>
      </c>
      <c r="K14" s="16">
        <v>64</v>
      </c>
      <c r="L14" s="16">
        <v>566</v>
      </c>
      <c r="M14" s="16">
        <v>5</v>
      </c>
      <c r="N14" s="16" t="s">
        <v>6</v>
      </c>
      <c r="O14" s="16">
        <v>19</v>
      </c>
      <c r="P14" s="16">
        <v>5</v>
      </c>
      <c r="Q14" s="14" t="s">
        <v>9</v>
      </c>
      <c r="R14" s="16">
        <v>1</v>
      </c>
      <c r="S14" s="16">
        <v>4</v>
      </c>
      <c r="T14" s="16">
        <v>532</v>
      </c>
      <c r="U14" s="16">
        <v>377</v>
      </c>
      <c r="V14" s="16">
        <v>165</v>
      </c>
      <c r="W14" s="16">
        <v>9</v>
      </c>
      <c r="X14" s="16">
        <v>121</v>
      </c>
      <c r="Y14" s="16">
        <v>42</v>
      </c>
      <c r="Z14" s="16">
        <v>23</v>
      </c>
      <c r="AA14" s="16">
        <v>14</v>
      </c>
      <c r="AB14" s="16">
        <v>3</v>
      </c>
      <c r="AC14" s="16">
        <v>1550</v>
      </c>
      <c r="AD14" s="16">
        <v>373</v>
      </c>
      <c r="AE14" s="16">
        <v>1153</v>
      </c>
      <c r="AF14" s="16">
        <v>24</v>
      </c>
    </row>
    <row r="15" spans="1:32" ht="20.100000000000001" hidden="1" customHeight="1">
      <c r="A15" s="14" t="s">
        <v>10</v>
      </c>
      <c r="B15" s="16">
        <v>2390</v>
      </c>
      <c r="C15" s="16">
        <v>1357</v>
      </c>
      <c r="D15" s="16">
        <v>729</v>
      </c>
      <c r="E15" s="16">
        <v>53</v>
      </c>
      <c r="F15" s="16">
        <v>251</v>
      </c>
      <c r="G15" s="16">
        <v>2390</v>
      </c>
      <c r="H15" s="16">
        <v>641</v>
      </c>
      <c r="I15" s="16">
        <v>598</v>
      </c>
      <c r="J15" s="16">
        <v>43</v>
      </c>
      <c r="K15" s="16">
        <v>67</v>
      </c>
      <c r="L15" s="16">
        <v>1209</v>
      </c>
      <c r="M15" s="16">
        <v>4</v>
      </c>
      <c r="N15" s="16">
        <v>2</v>
      </c>
      <c r="O15" s="16">
        <v>16</v>
      </c>
      <c r="P15" s="16">
        <v>7</v>
      </c>
      <c r="Q15" s="14" t="s">
        <v>10</v>
      </c>
      <c r="R15" s="16">
        <v>2</v>
      </c>
      <c r="S15" s="16">
        <v>3</v>
      </c>
      <c r="T15" s="16">
        <v>1175</v>
      </c>
      <c r="U15" s="16">
        <v>473</v>
      </c>
      <c r="V15" s="16">
        <v>186</v>
      </c>
      <c r="W15" s="16">
        <v>13</v>
      </c>
      <c r="X15" s="16">
        <v>160</v>
      </c>
      <c r="Y15" s="16">
        <v>55</v>
      </c>
      <c r="Z15" s="16">
        <v>22</v>
      </c>
      <c r="AA15" s="16">
        <v>26</v>
      </c>
      <c r="AB15" s="16">
        <v>11</v>
      </c>
      <c r="AC15" s="16">
        <v>2189</v>
      </c>
      <c r="AD15" s="16">
        <v>549</v>
      </c>
      <c r="AE15" s="16">
        <v>1606</v>
      </c>
      <c r="AF15" s="16">
        <v>34</v>
      </c>
    </row>
    <row r="16" spans="1:32" ht="20.100000000000001" customHeight="1">
      <c r="A16" s="15" t="s">
        <v>11</v>
      </c>
      <c r="B16" s="16">
        <v>2359</v>
      </c>
      <c r="C16" s="16">
        <v>1232</v>
      </c>
      <c r="D16" s="16">
        <v>753</v>
      </c>
      <c r="E16" s="16">
        <v>77</v>
      </c>
      <c r="F16" s="16">
        <v>297</v>
      </c>
      <c r="G16" s="16">
        <v>2359</v>
      </c>
      <c r="H16" s="16">
        <v>759</v>
      </c>
      <c r="I16" s="16">
        <v>693</v>
      </c>
      <c r="J16" s="16">
        <v>66</v>
      </c>
      <c r="K16" s="16">
        <v>54</v>
      </c>
      <c r="L16" s="16">
        <v>919</v>
      </c>
      <c r="M16" s="16" t="s">
        <v>6</v>
      </c>
      <c r="N16" s="16">
        <v>1</v>
      </c>
      <c r="O16" s="16">
        <v>54</v>
      </c>
      <c r="P16" s="16">
        <v>4</v>
      </c>
      <c r="Q16" s="15" t="s">
        <v>11</v>
      </c>
      <c r="R16" s="16">
        <v>4</v>
      </c>
      <c r="S16" s="16" t="s">
        <v>6</v>
      </c>
      <c r="T16" s="16">
        <v>856</v>
      </c>
      <c r="U16" s="16">
        <v>627</v>
      </c>
      <c r="V16" s="16">
        <v>206</v>
      </c>
      <c r="W16" s="16">
        <v>14</v>
      </c>
      <c r="X16" s="16">
        <v>206</v>
      </c>
      <c r="Y16" s="16">
        <v>67</v>
      </c>
      <c r="Z16" s="16">
        <v>59</v>
      </c>
      <c r="AA16" s="16">
        <v>65</v>
      </c>
      <c r="AB16" s="16">
        <v>10</v>
      </c>
      <c r="AC16" s="16">
        <v>2124</v>
      </c>
      <c r="AD16" s="16">
        <v>591</v>
      </c>
      <c r="AE16" s="16">
        <v>1505</v>
      </c>
      <c r="AF16" s="16">
        <v>28</v>
      </c>
    </row>
    <row r="17" spans="1:32" ht="20.100000000000001" customHeight="1">
      <c r="A17" s="14" t="s">
        <v>12</v>
      </c>
      <c r="B17" s="31">
        <v>2464</v>
      </c>
      <c r="C17" s="31">
        <v>1285</v>
      </c>
      <c r="D17" s="31">
        <v>778</v>
      </c>
      <c r="E17" s="31">
        <v>70</v>
      </c>
      <c r="F17" s="31">
        <v>331</v>
      </c>
      <c r="G17" s="31">
        <v>2464</v>
      </c>
      <c r="H17" s="31">
        <v>825</v>
      </c>
      <c r="I17" s="31">
        <v>753</v>
      </c>
      <c r="J17" s="31">
        <v>72</v>
      </c>
      <c r="K17" s="31">
        <v>80</v>
      </c>
      <c r="L17" s="31">
        <v>923</v>
      </c>
      <c r="M17" s="31">
        <v>5</v>
      </c>
      <c r="N17" s="16" t="s">
        <v>6</v>
      </c>
      <c r="O17" s="31">
        <v>49</v>
      </c>
      <c r="P17" s="16">
        <v>4</v>
      </c>
      <c r="Q17" s="14" t="s">
        <v>12</v>
      </c>
      <c r="R17" s="16">
        <v>4</v>
      </c>
      <c r="S17" s="16" t="s">
        <v>6</v>
      </c>
      <c r="T17" s="18">
        <v>861</v>
      </c>
      <c r="U17" s="18">
        <v>636</v>
      </c>
      <c r="V17" s="18">
        <v>226</v>
      </c>
      <c r="W17" s="18">
        <v>12</v>
      </c>
      <c r="X17" s="18">
        <v>186</v>
      </c>
      <c r="Y17" s="16">
        <v>67</v>
      </c>
      <c r="Z17" s="18">
        <v>69</v>
      </c>
      <c r="AA17" s="18">
        <v>65</v>
      </c>
      <c r="AB17" s="18">
        <v>11</v>
      </c>
      <c r="AC17" s="16">
        <v>2143</v>
      </c>
      <c r="AD17" s="16">
        <v>591</v>
      </c>
      <c r="AE17" s="16">
        <v>1526</v>
      </c>
      <c r="AF17" s="16">
        <v>26</v>
      </c>
    </row>
    <row r="18" spans="1:32" s="5" customFormat="1" ht="20.100000000000001" customHeight="1">
      <c r="A18" s="15" t="s">
        <v>15</v>
      </c>
      <c r="B18" s="16">
        <v>2778</v>
      </c>
      <c r="C18" s="16">
        <v>1334</v>
      </c>
      <c r="D18" s="16">
        <v>986</v>
      </c>
      <c r="E18" s="16">
        <v>51</v>
      </c>
      <c r="F18" s="16">
        <v>407</v>
      </c>
      <c r="G18" s="16">
        <v>2778</v>
      </c>
      <c r="H18" s="16">
        <v>879</v>
      </c>
      <c r="I18" s="16">
        <v>785</v>
      </c>
      <c r="J18" s="16">
        <v>94</v>
      </c>
      <c r="K18" s="16">
        <v>90</v>
      </c>
      <c r="L18" s="16">
        <v>1142</v>
      </c>
      <c r="M18" s="16">
        <v>2</v>
      </c>
      <c r="N18" s="16" t="s">
        <v>6</v>
      </c>
      <c r="O18" s="16">
        <v>83</v>
      </c>
      <c r="P18" s="16">
        <v>6</v>
      </c>
      <c r="Q18" s="15" t="s">
        <v>15</v>
      </c>
      <c r="R18" s="16">
        <v>4</v>
      </c>
      <c r="S18" s="16">
        <v>4</v>
      </c>
      <c r="T18" s="16">
        <v>1043</v>
      </c>
      <c r="U18" s="16">
        <v>667</v>
      </c>
      <c r="V18" s="16">
        <v>193</v>
      </c>
      <c r="W18" s="16">
        <v>24</v>
      </c>
      <c r="X18" s="16">
        <v>236</v>
      </c>
      <c r="Y18" s="16">
        <v>54</v>
      </c>
      <c r="Z18" s="16">
        <v>87</v>
      </c>
      <c r="AA18" s="16">
        <v>59</v>
      </c>
      <c r="AB18" s="16">
        <v>14</v>
      </c>
      <c r="AC18" s="16">
        <v>2309</v>
      </c>
      <c r="AD18" s="16">
        <v>597</v>
      </c>
      <c r="AE18" s="16">
        <v>1687</v>
      </c>
      <c r="AF18" s="16">
        <v>25</v>
      </c>
    </row>
    <row r="19" spans="1:32" ht="20.100000000000001" customHeight="1">
      <c r="A19" s="15" t="s">
        <v>16</v>
      </c>
      <c r="B19" s="31">
        <v>2317</v>
      </c>
      <c r="C19" s="31">
        <v>1286</v>
      </c>
      <c r="D19" s="31">
        <v>446</v>
      </c>
      <c r="E19" s="31">
        <v>40</v>
      </c>
      <c r="F19" s="31">
        <v>545</v>
      </c>
      <c r="G19" s="31">
        <v>2317</v>
      </c>
      <c r="H19" s="31">
        <v>862</v>
      </c>
      <c r="I19" s="31">
        <v>775</v>
      </c>
      <c r="J19" s="31">
        <v>87</v>
      </c>
      <c r="K19" s="31">
        <v>99</v>
      </c>
      <c r="L19" s="31">
        <v>601</v>
      </c>
      <c r="M19" s="31">
        <v>5</v>
      </c>
      <c r="N19" s="31">
        <v>5</v>
      </c>
      <c r="O19" s="31">
        <v>81</v>
      </c>
      <c r="P19" s="16">
        <v>7</v>
      </c>
      <c r="Q19" s="15" t="s">
        <v>16</v>
      </c>
      <c r="R19" s="16">
        <v>2</v>
      </c>
      <c r="S19" s="18">
        <v>2</v>
      </c>
      <c r="T19" s="18">
        <v>499</v>
      </c>
      <c r="U19" s="18">
        <v>755</v>
      </c>
      <c r="V19" s="18">
        <v>271</v>
      </c>
      <c r="W19" s="18">
        <v>17</v>
      </c>
      <c r="X19" s="18">
        <v>216</v>
      </c>
      <c r="Y19" s="16">
        <v>78</v>
      </c>
      <c r="Z19" s="18">
        <v>93</v>
      </c>
      <c r="AA19" s="18">
        <v>67</v>
      </c>
      <c r="AB19" s="18">
        <v>13</v>
      </c>
      <c r="AC19" s="16">
        <v>1909</v>
      </c>
      <c r="AD19" s="16">
        <v>469</v>
      </c>
      <c r="AE19" s="16">
        <v>1415</v>
      </c>
      <c r="AF19" s="16">
        <v>25</v>
      </c>
    </row>
    <row r="20" spans="1:32" ht="20.100000000000001" customHeight="1">
      <c r="A20" s="15" t="s">
        <v>39</v>
      </c>
      <c r="B20" s="31">
        <f>SUM(C20:F20)</f>
        <v>2233</v>
      </c>
      <c r="C20" s="31">
        <v>1166</v>
      </c>
      <c r="D20" s="31">
        <v>430</v>
      </c>
      <c r="E20" s="31">
        <v>149</v>
      </c>
      <c r="F20" s="31">
        <v>488</v>
      </c>
      <c r="G20" s="31">
        <f>SUM(H20,K20,L20,U20)</f>
        <v>2233</v>
      </c>
      <c r="H20" s="31">
        <f>SUM(I20:J20)</f>
        <v>735</v>
      </c>
      <c r="I20" s="31">
        <v>646</v>
      </c>
      <c r="J20" s="31">
        <v>89</v>
      </c>
      <c r="K20" s="31">
        <v>93</v>
      </c>
      <c r="L20" s="31">
        <f>SUM(M20:P20,R20:T20)</f>
        <v>609</v>
      </c>
      <c r="M20" s="32">
        <v>4</v>
      </c>
      <c r="N20" s="32">
        <v>2</v>
      </c>
      <c r="O20" s="32">
        <v>85</v>
      </c>
      <c r="P20" s="16">
        <f>6+5</f>
        <v>11</v>
      </c>
      <c r="Q20" s="15" t="s">
        <v>39</v>
      </c>
      <c r="R20" s="22">
        <v>5</v>
      </c>
      <c r="S20" s="21">
        <v>1</v>
      </c>
      <c r="T20" s="21">
        <v>501</v>
      </c>
      <c r="U20" s="18">
        <f>SUM(V20:AB20)</f>
        <v>796</v>
      </c>
      <c r="V20" s="21">
        <v>314</v>
      </c>
      <c r="W20" s="21">
        <v>21</v>
      </c>
      <c r="X20" s="21">
        <v>214</v>
      </c>
      <c r="Y20" s="16">
        <f>62+18</f>
        <v>80</v>
      </c>
      <c r="Z20" s="21">
        <v>77</v>
      </c>
      <c r="AA20" s="21">
        <v>67</v>
      </c>
      <c r="AB20" s="21">
        <v>23</v>
      </c>
      <c r="AC20" s="16">
        <f>SUM(AD20:AF20)</f>
        <v>1810</v>
      </c>
      <c r="AD20" s="16">
        <v>453</v>
      </c>
      <c r="AE20" s="16">
        <v>1327</v>
      </c>
      <c r="AF20" s="16">
        <v>30</v>
      </c>
    </row>
    <row r="21" spans="1:32" ht="20.100000000000001" customHeight="1">
      <c r="A21" s="15" t="s">
        <v>50</v>
      </c>
      <c r="B21" s="31">
        <f>SUM(C21:F21)</f>
        <v>2128</v>
      </c>
      <c r="C21" s="31">
        <v>1170</v>
      </c>
      <c r="D21" s="31">
        <v>321</v>
      </c>
      <c r="E21" s="31">
        <v>143</v>
      </c>
      <c r="F21" s="31">
        <v>494</v>
      </c>
      <c r="G21" s="31">
        <f>SUM(H21,K21,L21,U21)</f>
        <v>2128</v>
      </c>
      <c r="H21" s="31">
        <f>SUM(I21:J21)</f>
        <v>706</v>
      </c>
      <c r="I21" s="31">
        <v>627</v>
      </c>
      <c r="J21" s="31">
        <v>79</v>
      </c>
      <c r="K21" s="31">
        <v>122</v>
      </c>
      <c r="L21" s="31">
        <f>SUM(M21:P21,R21:T21)</f>
        <v>484</v>
      </c>
      <c r="M21" s="32">
        <v>7</v>
      </c>
      <c r="N21" s="32">
        <v>4</v>
      </c>
      <c r="O21" s="32">
        <v>77</v>
      </c>
      <c r="P21" s="16">
        <v>5</v>
      </c>
      <c r="Q21" s="15" t="s">
        <v>50</v>
      </c>
      <c r="R21" s="22">
        <v>6</v>
      </c>
      <c r="S21" s="21">
        <v>2</v>
      </c>
      <c r="T21" s="21">
        <v>383</v>
      </c>
      <c r="U21" s="18">
        <f>SUM(V21:AB21)</f>
        <v>816</v>
      </c>
      <c r="V21" s="21">
        <v>306</v>
      </c>
      <c r="W21" s="21">
        <v>16</v>
      </c>
      <c r="X21" s="21">
        <v>233</v>
      </c>
      <c r="Y21" s="16">
        <f>87+24</f>
        <v>111</v>
      </c>
      <c r="Z21" s="21">
        <v>87</v>
      </c>
      <c r="AA21" s="21">
        <v>42</v>
      </c>
      <c r="AB21" s="21">
        <v>21</v>
      </c>
      <c r="AC21" s="16">
        <f>SUM(AD21:AF21)</f>
        <v>1724</v>
      </c>
      <c r="AD21" s="16">
        <v>422</v>
      </c>
      <c r="AE21" s="16">
        <v>1278</v>
      </c>
      <c r="AF21" s="16">
        <v>24</v>
      </c>
    </row>
    <row r="22" spans="1:32" ht="20.100000000000001" customHeight="1">
      <c r="A22" s="15" t="s">
        <v>51</v>
      </c>
      <c r="B22" s="31">
        <f>SUM(C22:F22)</f>
        <v>2063</v>
      </c>
      <c r="C22" s="31">
        <v>1143</v>
      </c>
      <c r="D22" s="31">
        <v>272</v>
      </c>
      <c r="E22" s="31">
        <v>156</v>
      </c>
      <c r="F22" s="31">
        <v>492</v>
      </c>
      <c r="G22" s="31">
        <f>SUM(H22,K22,L22,U22)</f>
        <v>2063</v>
      </c>
      <c r="H22" s="31">
        <f>SUM(I22:J22)</f>
        <v>711</v>
      </c>
      <c r="I22" s="31">
        <v>640</v>
      </c>
      <c r="J22" s="31">
        <v>71</v>
      </c>
      <c r="K22" s="31">
        <v>83</v>
      </c>
      <c r="L22" s="31">
        <f>SUM(M22:P22,R22:T22)</f>
        <v>434</v>
      </c>
      <c r="M22" s="32">
        <v>5</v>
      </c>
      <c r="N22" s="32">
        <v>3</v>
      </c>
      <c r="O22" s="32">
        <v>73</v>
      </c>
      <c r="P22" s="16">
        <f>2+3</f>
        <v>5</v>
      </c>
      <c r="Q22" s="15" t="s">
        <v>51</v>
      </c>
      <c r="R22" s="22">
        <v>4</v>
      </c>
      <c r="S22" s="21">
        <v>3</v>
      </c>
      <c r="T22" s="21">
        <v>341</v>
      </c>
      <c r="U22" s="18">
        <f>SUM(V22:AB22)</f>
        <v>835</v>
      </c>
      <c r="V22" s="21">
        <v>316</v>
      </c>
      <c r="W22" s="21">
        <v>26</v>
      </c>
      <c r="X22" s="21">
        <v>234</v>
      </c>
      <c r="Y22" s="16">
        <f>73+18</f>
        <v>91</v>
      </c>
      <c r="Z22" s="21">
        <v>97</v>
      </c>
      <c r="AA22" s="21">
        <v>44</v>
      </c>
      <c r="AB22" s="21">
        <v>27</v>
      </c>
      <c r="AC22" s="16">
        <f>SUM(AD22:AF22)</f>
        <v>1665</v>
      </c>
      <c r="AD22" s="16">
        <v>424</v>
      </c>
      <c r="AE22" s="16">
        <v>1223</v>
      </c>
      <c r="AF22" s="16">
        <v>18</v>
      </c>
    </row>
    <row r="23" spans="1:32" ht="20.100000000000001" customHeight="1">
      <c r="A23" s="15" t="s">
        <v>52</v>
      </c>
      <c r="B23" s="31">
        <f>SUM(C23:F23)</f>
        <v>2185</v>
      </c>
      <c r="C23" s="31">
        <v>1228</v>
      </c>
      <c r="D23" s="31">
        <v>283</v>
      </c>
      <c r="E23" s="31">
        <v>162</v>
      </c>
      <c r="F23" s="31">
        <v>512</v>
      </c>
      <c r="G23" s="31">
        <f>SUM(H23,K23,L23,U23)</f>
        <v>2185</v>
      </c>
      <c r="H23" s="31">
        <f>SUM(I23:J23)</f>
        <v>743</v>
      </c>
      <c r="I23" s="31">
        <v>669</v>
      </c>
      <c r="J23" s="31">
        <v>74</v>
      </c>
      <c r="K23" s="31">
        <v>147</v>
      </c>
      <c r="L23" s="31">
        <f>SUM(M23:P23,R23:T23)</f>
        <v>429</v>
      </c>
      <c r="M23" s="32">
        <v>5</v>
      </c>
      <c r="N23" s="32">
        <v>5</v>
      </c>
      <c r="O23" s="32">
        <v>83</v>
      </c>
      <c r="P23" s="16">
        <f>6+0</f>
        <v>6</v>
      </c>
      <c r="Q23" s="15" t="s">
        <v>52</v>
      </c>
      <c r="R23" s="22">
        <v>1</v>
      </c>
      <c r="S23" s="21">
        <v>1</v>
      </c>
      <c r="T23" s="21">
        <v>328</v>
      </c>
      <c r="U23" s="18">
        <f>SUM(V23:AB23)</f>
        <v>866</v>
      </c>
      <c r="V23" s="21">
        <v>325</v>
      </c>
      <c r="W23" s="21">
        <v>22</v>
      </c>
      <c r="X23" s="21">
        <v>226</v>
      </c>
      <c r="Y23" s="16">
        <f>106+31</f>
        <v>137</v>
      </c>
      <c r="Z23" s="21">
        <v>85</v>
      </c>
      <c r="AA23" s="21">
        <v>49</v>
      </c>
      <c r="AB23" s="21">
        <v>22</v>
      </c>
      <c r="AC23" s="16">
        <f>SUM(AD23:AF23)</f>
        <v>1712</v>
      </c>
      <c r="AD23" s="16">
        <v>460</v>
      </c>
      <c r="AE23" s="16">
        <v>1233</v>
      </c>
      <c r="AF23" s="16">
        <v>19</v>
      </c>
    </row>
    <row r="24" spans="1:32" ht="20.100000000000001" customHeight="1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1"/>
      <c r="N24" s="21"/>
      <c r="O24" s="21"/>
      <c r="P24" s="16"/>
      <c r="Q24" s="15"/>
      <c r="R24" s="22"/>
      <c r="S24" s="21"/>
      <c r="T24" s="21"/>
      <c r="U24" s="18"/>
      <c r="V24" s="21"/>
      <c r="W24" s="21"/>
      <c r="X24" s="21"/>
      <c r="Y24" s="16"/>
      <c r="Z24" s="21"/>
      <c r="AA24" s="21"/>
      <c r="AB24" s="21"/>
      <c r="AC24" s="16"/>
      <c r="AD24" s="16"/>
      <c r="AE24" s="16"/>
      <c r="AF24" s="16"/>
    </row>
    <row r="25" spans="1:32" ht="20.100000000000001" customHeight="1">
      <c r="A25" s="8"/>
      <c r="Q25" s="8"/>
      <c r="Z25" s="25"/>
      <c r="AA25" s="23"/>
      <c r="AB25" s="24"/>
    </row>
    <row r="26" spans="1:32" ht="20.100000000000001" customHeight="1">
      <c r="A26" s="8"/>
      <c r="Q26" s="8"/>
    </row>
    <row r="27" spans="1:32" ht="20.100000000000001" customHeight="1">
      <c r="A27" s="8"/>
      <c r="Q27" s="8"/>
    </row>
    <row r="28" spans="1:32" ht="20.100000000000001" customHeight="1">
      <c r="A28" s="8"/>
      <c r="Q28" s="8"/>
    </row>
    <row r="29" spans="1:32" ht="20.100000000000001" customHeight="1">
      <c r="A29" s="8"/>
      <c r="Q29" s="8"/>
    </row>
    <row r="30" spans="1:32" ht="20.100000000000001" customHeight="1">
      <c r="A30" s="8"/>
      <c r="Q30" s="8"/>
    </row>
    <row r="31" spans="1:32" ht="20.100000000000001" customHeight="1">
      <c r="A31" s="8"/>
      <c r="Q31" s="8"/>
    </row>
    <row r="32" spans="1:32" ht="20.100000000000001" customHeight="1">
      <c r="A32" s="8"/>
      <c r="Q32" s="8"/>
    </row>
    <row r="33" spans="1:32" ht="20.100000000000001" customHeight="1">
      <c r="A33" s="8"/>
      <c r="Q33" s="8"/>
    </row>
    <row r="34" spans="1:32" ht="20.100000000000001" customHeight="1">
      <c r="A34" s="8"/>
      <c r="Q34" s="8"/>
    </row>
    <row r="35" spans="1:32" ht="15.75" customHeight="1">
      <c r="A35" s="8"/>
      <c r="Q35" s="8"/>
    </row>
    <row r="36" spans="1:32" ht="11.25" customHeight="1" thickBot="1">
      <c r="A36" s="9"/>
      <c r="Q36" s="9"/>
    </row>
    <row r="37" spans="1:32" ht="13.5" customHeight="1">
      <c r="A37" s="4" t="s">
        <v>17</v>
      </c>
      <c r="B37" s="4"/>
      <c r="C37" s="4"/>
      <c r="D37" s="4"/>
      <c r="E37" s="4"/>
      <c r="F37" s="4"/>
      <c r="G37" s="4"/>
      <c r="H37" s="4"/>
      <c r="I37" s="4"/>
      <c r="J37" s="12" t="s">
        <v>49</v>
      </c>
      <c r="K37" s="4"/>
      <c r="L37" s="4"/>
      <c r="M37" s="4"/>
      <c r="N37" s="4"/>
      <c r="O37" s="4"/>
      <c r="P37" s="4"/>
      <c r="Q37" s="4" t="s">
        <v>17</v>
      </c>
      <c r="R37" s="4"/>
      <c r="S37" s="4"/>
      <c r="T37" s="4"/>
      <c r="U37" s="4"/>
      <c r="V37" s="4"/>
      <c r="W37" s="4"/>
      <c r="X37" s="4"/>
      <c r="Y37" s="12" t="s">
        <v>49</v>
      </c>
      <c r="Z37" s="4"/>
      <c r="AA37" s="4"/>
      <c r="AB37" s="4"/>
      <c r="AC37" s="4"/>
      <c r="AD37" s="4"/>
      <c r="AE37" s="4"/>
      <c r="AF37" s="4"/>
    </row>
    <row r="38" spans="1:32" ht="12" customHeight="1"/>
    <row r="39" spans="1:32" ht="20.100000000000001" customHeight="1"/>
    <row r="40" spans="1:32" ht="20.100000000000001" customHeight="1"/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</sheetData>
  <mergeCells count="28">
    <mergeCell ref="AE1:AF1"/>
    <mergeCell ref="A2:I2"/>
    <mergeCell ref="B5:I5"/>
    <mergeCell ref="A5:A9"/>
    <mergeCell ref="B8:B9"/>
    <mergeCell ref="C8:C9"/>
    <mergeCell ref="D8:D9"/>
    <mergeCell ref="B6:F7"/>
    <mergeCell ref="E8:E9"/>
    <mergeCell ref="H8:I8"/>
    <mergeCell ref="F8:F9"/>
    <mergeCell ref="G8:G9"/>
    <mergeCell ref="K8:K9"/>
    <mergeCell ref="L8:P8"/>
    <mergeCell ref="Q5:Q9"/>
    <mergeCell ref="G6:I7"/>
    <mergeCell ref="J5:P5"/>
    <mergeCell ref="J6:P7"/>
    <mergeCell ref="Y2:AF2"/>
    <mergeCell ref="R8:T8"/>
    <mergeCell ref="U8:X8"/>
    <mergeCell ref="Y8:AB8"/>
    <mergeCell ref="Y5:AB5"/>
    <mergeCell ref="Y6:AB7"/>
    <mergeCell ref="R5:X5"/>
    <mergeCell ref="R6:X7"/>
    <mergeCell ref="AC5:AF7"/>
    <mergeCell ref="AC8:AF8"/>
  </mergeCells>
  <phoneticPr fontId="2" type="noConversion"/>
  <pageMargins left="0.75" right="1.29" top="0.33" bottom="0.66" header="0.2" footer="0.5"/>
  <pageSetup paperSize="9" orientation="portrait" r:id="rId1"/>
  <headerFooter alignWithMargins="0"/>
  <colBreaks count="1" manualBreakCount="1">
    <brk id="9" max="34" man="1"/>
  </colBreaks>
  <ignoredErrors>
    <ignoredError sqref="H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"/>
  <sheetViews>
    <sheetView tabSelected="1" view="pageBreakPreview" topLeftCell="A7" zoomScale="96" zoomScaleNormal="100" zoomScaleSheetLayoutView="96" workbookViewId="0">
      <selection activeCell="E19" sqref="E19"/>
    </sheetView>
  </sheetViews>
  <sheetFormatPr defaultColWidth="9" defaultRowHeight="12.6"/>
  <cols>
    <col min="1" max="1" width="12.6640625" style="1" customWidth="1"/>
    <col min="2" max="2" width="8.77734375" style="1" customWidth="1"/>
    <col min="3" max="3" width="10.109375" style="1" customWidth="1"/>
    <col min="4" max="4" width="8" style="1" customWidth="1"/>
    <col min="5" max="6" width="13.77734375" style="1" customWidth="1"/>
    <col min="7" max="7" width="10.88671875" style="1" customWidth="1"/>
    <col min="8" max="8" width="7.6640625" style="1" customWidth="1"/>
    <col min="9" max="13" width="9.33203125" style="1" customWidth="1"/>
    <col min="14" max="14" width="8.44140625" style="1" customWidth="1"/>
    <col min="15" max="15" width="11.21875" style="1" customWidth="1"/>
    <col min="16" max="16" width="12.21875" style="1" customWidth="1"/>
    <col min="17" max="17" width="7.44140625" style="1" customWidth="1"/>
    <col min="18" max="18" width="15.33203125" style="1" customWidth="1"/>
    <col min="19" max="19" width="12.44140625" style="1" customWidth="1"/>
    <col min="20" max="20" width="12" style="1" customWidth="1"/>
    <col min="21" max="21" width="12.21875" style="1" customWidth="1"/>
    <col min="22" max="23" width="17.109375" style="1" customWidth="1"/>
    <col min="24" max="25" width="18" style="1" customWidth="1"/>
    <col min="26" max="28" width="11.21875" style="1" customWidth="1"/>
    <col min="29" max="29" width="10.21875" style="1" customWidth="1"/>
    <col min="30" max="16384" width="9" style="1"/>
  </cols>
  <sheetData>
    <row r="1" spans="1:37" ht="14.25" customHeight="1">
      <c r="A1" s="1" t="s">
        <v>69</v>
      </c>
      <c r="P1" s="60" t="s">
        <v>70</v>
      </c>
      <c r="Q1" s="60"/>
      <c r="R1" s="10" t="s">
        <v>71</v>
      </c>
      <c r="AC1" s="10" t="s">
        <v>72</v>
      </c>
    </row>
    <row r="2" spans="1:37" ht="22.5" customHeight="1">
      <c r="A2" s="61" t="s">
        <v>73</v>
      </c>
      <c r="B2" s="61"/>
      <c r="C2" s="61"/>
      <c r="D2" s="61"/>
      <c r="E2" s="61"/>
      <c r="F2" s="61"/>
      <c r="G2" s="61"/>
      <c r="H2" s="61"/>
      <c r="I2" s="44" t="s">
        <v>79</v>
      </c>
      <c r="J2" s="44"/>
      <c r="K2" s="44"/>
      <c r="L2" s="44"/>
      <c r="M2" s="44"/>
      <c r="N2" s="44"/>
      <c r="O2" s="44"/>
      <c r="P2" s="44"/>
      <c r="Q2" s="44"/>
      <c r="R2" s="61" t="s">
        <v>74</v>
      </c>
      <c r="S2" s="61"/>
      <c r="T2" s="61"/>
      <c r="U2" s="61"/>
      <c r="V2" s="61"/>
      <c r="W2" s="61"/>
      <c r="X2" s="61" t="s">
        <v>75</v>
      </c>
      <c r="Y2" s="61"/>
      <c r="Z2" s="61"/>
      <c r="AA2" s="61"/>
      <c r="AB2" s="61"/>
      <c r="AC2" s="61"/>
      <c r="AD2" s="44"/>
      <c r="AE2" s="44"/>
      <c r="AF2" s="44"/>
      <c r="AG2" s="44"/>
      <c r="AH2" s="44"/>
      <c r="AI2" s="44"/>
      <c r="AJ2" s="44"/>
      <c r="AK2" s="44"/>
    </row>
    <row r="3" spans="1:37" ht="16.5" customHeight="1"/>
    <row r="4" spans="1:37" ht="16.5" customHeight="1" thickBot="1">
      <c r="A4" s="1" t="s">
        <v>13</v>
      </c>
      <c r="Q4" s="7" t="s">
        <v>2</v>
      </c>
      <c r="R4" s="1" t="s">
        <v>13</v>
      </c>
      <c r="W4" s="7"/>
      <c r="AC4" s="7" t="s">
        <v>2</v>
      </c>
    </row>
    <row r="5" spans="1:37" ht="29.25" customHeight="1">
      <c r="A5" s="62" t="s">
        <v>14</v>
      </c>
      <c r="B5" s="49" t="s">
        <v>19</v>
      </c>
      <c r="C5" s="39"/>
      <c r="D5" s="39"/>
      <c r="E5" s="39"/>
      <c r="F5" s="39"/>
      <c r="G5" s="39"/>
      <c r="H5" s="39"/>
      <c r="I5" s="39" t="s">
        <v>19</v>
      </c>
      <c r="J5" s="39"/>
      <c r="K5" s="39"/>
      <c r="L5" s="39"/>
      <c r="M5" s="39"/>
      <c r="N5" s="39"/>
      <c r="O5" s="39"/>
      <c r="P5" s="39"/>
      <c r="Q5" s="39"/>
      <c r="R5" s="62" t="s">
        <v>14</v>
      </c>
      <c r="S5" s="49" t="s">
        <v>19</v>
      </c>
      <c r="T5" s="39"/>
      <c r="U5" s="39"/>
      <c r="V5" s="39"/>
      <c r="W5" s="39"/>
      <c r="X5" s="39" t="s">
        <v>19</v>
      </c>
      <c r="Y5" s="62"/>
      <c r="Z5" s="54" t="s">
        <v>20</v>
      </c>
      <c r="AA5" s="55"/>
      <c r="AB5" s="55"/>
      <c r="AC5" s="56"/>
    </row>
    <row r="6" spans="1:37" ht="15.75" customHeight="1">
      <c r="A6" s="63"/>
      <c r="B6" s="59" t="s">
        <v>21</v>
      </c>
      <c r="C6" s="57"/>
      <c r="D6" s="57"/>
      <c r="E6" s="57"/>
      <c r="F6" s="57"/>
      <c r="G6" s="57"/>
      <c r="H6" s="57"/>
      <c r="I6" s="41" t="s">
        <v>83</v>
      </c>
      <c r="J6" s="41"/>
      <c r="K6" s="41"/>
      <c r="L6" s="41"/>
      <c r="M6" s="41"/>
      <c r="N6" s="41"/>
      <c r="O6" s="41"/>
      <c r="P6" s="41"/>
      <c r="Q6" s="41"/>
      <c r="R6" s="63"/>
      <c r="S6" s="64" t="s">
        <v>59</v>
      </c>
      <c r="T6" s="41"/>
      <c r="U6" s="41"/>
      <c r="V6" s="41"/>
      <c r="W6" s="41"/>
      <c r="X6" s="41" t="s">
        <v>59</v>
      </c>
      <c r="Y6" s="68"/>
      <c r="Z6" s="57"/>
      <c r="AA6" s="57"/>
      <c r="AB6" s="57"/>
      <c r="AC6" s="58"/>
    </row>
    <row r="7" spans="1:37" ht="21" customHeight="1">
      <c r="A7" s="63"/>
      <c r="B7" s="57"/>
      <c r="C7" s="57"/>
      <c r="D7" s="57"/>
      <c r="E7" s="57"/>
      <c r="F7" s="57"/>
      <c r="G7" s="57"/>
      <c r="H7" s="57"/>
      <c r="I7" s="48"/>
      <c r="J7" s="48"/>
      <c r="K7" s="48"/>
      <c r="L7" s="48"/>
      <c r="M7" s="48"/>
      <c r="N7" s="48"/>
      <c r="O7" s="48"/>
      <c r="P7" s="48"/>
      <c r="Q7" s="48"/>
      <c r="R7" s="63"/>
      <c r="S7" s="65"/>
      <c r="T7" s="48"/>
      <c r="U7" s="48"/>
      <c r="V7" s="48"/>
      <c r="W7" s="48"/>
      <c r="X7" s="53"/>
      <c r="Y7" s="69"/>
      <c r="Z7" s="57"/>
      <c r="AA7" s="57"/>
      <c r="AB7" s="57"/>
      <c r="AC7" s="58"/>
    </row>
    <row r="8" spans="1:37" ht="76.95" customHeight="1">
      <c r="A8" s="63"/>
      <c r="B8" s="59" t="s">
        <v>23</v>
      </c>
      <c r="C8" s="59" t="s">
        <v>40</v>
      </c>
      <c r="D8" s="59" t="s">
        <v>41</v>
      </c>
      <c r="E8" s="45" t="s">
        <v>53</v>
      </c>
      <c r="F8" s="47"/>
      <c r="G8" s="59" t="s">
        <v>82</v>
      </c>
      <c r="H8" s="59" t="s">
        <v>25</v>
      </c>
      <c r="I8" s="47" t="s">
        <v>23</v>
      </c>
      <c r="J8" s="45" t="s">
        <v>26</v>
      </c>
      <c r="K8" s="46"/>
      <c r="L8" s="46"/>
      <c r="M8" s="47"/>
      <c r="N8" s="45" t="s">
        <v>56</v>
      </c>
      <c r="O8" s="46"/>
      <c r="P8" s="46"/>
      <c r="Q8" s="47"/>
      <c r="R8" s="63"/>
      <c r="S8" s="45" t="s">
        <v>60</v>
      </c>
      <c r="T8" s="46"/>
      <c r="U8" s="46"/>
      <c r="V8" s="46"/>
      <c r="W8" s="46"/>
      <c r="X8" s="38"/>
      <c r="Y8" s="66" t="s">
        <v>25</v>
      </c>
      <c r="Z8" s="59" t="s">
        <v>31</v>
      </c>
      <c r="AA8" s="57"/>
      <c r="AB8" s="57"/>
      <c r="AC8" s="58"/>
    </row>
    <row r="9" spans="1:37" ht="84.75" customHeight="1">
      <c r="A9" s="63"/>
      <c r="B9" s="57"/>
      <c r="C9" s="57"/>
      <c r="D9" s="57"/>
      <c r="E9" s="27" t="s">
        <v>54</v>
      </c>
      <c r="F9" s="27" t="s">
        <v>55</v>
      </c>
      <c r="G9" s="57"/>
      <c r="H9" s="57"/>
      <c r="I9" s="63"/>
      <c r="J9" s="2" t="s">
        <v>32</v>
      </c>
      <c r="K9" s="2" t="s">
        <v>33</v>
      </c>
      <c r="L9" s="33" t="s">
        <v>34</v>
      </c>
      <c r="M9" s="20" t="s">
        <v>25</v>
      </c>
      <c r="N9" s="2" t="s">
        <v>32</v>
      </c>
      <c r="O9" s="2" t="s">
        <v>57</v>
      </c>
      <c r="P9" s="2" t="s">
        <v>58</v>
      </c>
      <c r="Q9" s="36" t="s">
        <v>25</v>
      </c>
      <c r="R9" s="63"/>
      <c r="S9" s="2" t="s">
        <v>32</v>
      </c>
      <c r="T9" s="2" t="s">
        <v>44</v>
      </c>
      <c r="U9" s="2" t="s">
        <v>84</v>
      </c>
      <c r="V9" s="11" t="s">
        <v>61</v>
      </c>
      <c r="W9" s="27" t="s">
        <v>62</v>
      </c>
      <c r="X9" s="26" t="s">
        <v>25</v>
      </c>
      <c r="Y9" s="67"/>
      <c r="Z9" s="2" t="s">
        <v>35</v>
      </c>
      <c r="AA9" s="2" t="s">
        <v>36</v>
      </c>
      <c r="AB9" s="2" t="s">
        <v>37</v>
      </c>
      <c r="AC9" s="11" t="s">
        <v>25</v>
      </c>
    </row>
    <row r="10" spans="1:37" ht="20.100000000000001" customHeight="1">
      <c r="A10" s="29" t="s">
        <v>64</v>
      </c>
      <c r="B10" s="34">
        <f>SUM(C10:H10)</f>
        <v>2221</v>
      </c>
      <c r="C10" s="34">
        <v>1179</v>
      </c>
      <c r="D10" s="34">
        <v>318</v>
      </c>
      <c r="E10" s="34">
        <v>96</v>
      </c>
      <c r="F10" s="34">
        <v>106</v>
      </c>
      <c r="G10" s="34">
        <v>522</v>
      </c>
      <c r="H10" s="34" t="s">
        <v>81</v>
      </c>
      <c r="I10" s="34">
        <f>SUM(J10,N10,S10,Y10)</f>
        <v>2221</v>
      </c>
      <c r="J10" s="34">
        <f>SUM(K10:M10)</f>
        <v>776</v>
      </c>
      <c r="K10" s="34">
        <v>591</v>
      </c>
      <c r="L10" s="34">
        <v>111</v>
      </c>
      <c r="M10" s="34">
        <v>74</v>
      </c>
      <c r="N10" s="34">
        <f>SUM(O10:Q10)</f>
        <v>119</v>
      </c>
      <c r="O10" s="34">
        <v>39</v>
      </c>
      <c r="P10" s="34">
        <v>61</v>
      </c>
      <c r="Q10" s="34">
        <v>19</v>
      </c>
      <c r="R10" s="29" t="s">
        <v>64</v>
      </c>
      <c r="S10" s="34">
        <f>SUM(T10:X10)</f>
        <v>1265</v>
      </c>
      <c r="T10" s="34">
        <v>292</v>
      </c>
      <c r="U10" s="34">
        <v>638</v>
      </c>
      <c r="V10" s="34">
        <v>307</v>
      </c>
      <c r="W10" s="35">
        <v>28</v>
      </c>
      <c r="X10" s="34">
        <v>0</v>
      </c>
      <c r="Y10" s="34">
        <v>61</v>
      </c>
      <c r="Z10" s="35">
        <f>SUM(AA10:AC10)</f>
        <v>1791</v>
      </c>
      <c r="AA10" s="35">
        <v>482</v>
      </c>
      <c r="AB10" s="35">
        <v>1308</v>
      </c>
      <c r="AC10" s="35">
        <v>1</v>
      </c>
    </row>
    <row r="11" spans="1:37" s="28" customFormat="1" ht="20.100000000000001" customHeight="1">
      <c r="A11" s="29" t="s">
        <v>80</v>
      </c>
      <c r="B11" s="35">
        <v>2737</v>
      </c>
      <c r="C11" s="35">
        <v>1356</v>
      </c>
      <c r="D11" s="35">
        <v>544</v>
      </c>
      <c r="E11" s="35">
        <v>99</v>
      </c>
      <c r="F11" s="35">
        <v>144</v>
      </c>
      <c r="G11" s="35">
        <v>594</v>
      </c>
      <c r="H11" s="35" t="s">
        <v>81</v>
      </c>
      <c r="I11" s="35">
        <v>2737</v>
      </c>
      <c r="J11" s="35">
        <v>874</v>
      </c>
      <c r="K11" s="35">
        <v>728</v>
      </c>
      <c r="L11" s="35">
        <v>136</v>
      </c>
      <c r="M11" s="35">
        <v>10</v>
      </c>
      <c r="N11" s="35">
        <v>138</v>
      </c>
      <c r="O11" s="35">
        <v>54</v>
      </c>
      <c r="P11" s="35">
        <v>81</v>
      </c>
      <c r="Q11" s="35">
        <v>3</v>
      </c>
      <c r="R11" s="29" t="s">
        <v>80</v>
      </c>
      <c r="S11" s="35">
        <v>1692</v>
      </c>
      <c r="T11" s="35">
        <v>351</v>
      </c>
      <c r="U11" s="35">
        <v>887</v>
      </c>
      <c r="V11" s="35">
        <v>415</v>
      </c>
      <c r="W11" s="35">
        <v>39</v>
      </c>
      <c r="X11" s="34">
        <v>0</v>
      </c>
      <c r="Y11" s="35">
        <v>33</v>
      </c>
      <c r="Z11" s="35">
        <v>2165</v>
      </c>
      <c r="AA11" s="35">
        <v>643</v>
      </c>
      <c r="AB11" s="35">
        <v>1521</v>
      </c>
      <c r="AC11" s="35">
        <v>1</v>
      </c>
    </row>
    <row r="12" spans="1:37" ht="20.100000000000001" customHeight="1">
      <c r="A12" s="8"/>
      <c r="R12" s="30"/>
    </row>
    <row r="13" spans="1:37" ht="20.100000000000001" customHeight="1">
      <c r="A13" s="8"/>
      <c r="R13" s="30"/>
    </row>
    <row r="14" spans="1:37" ht="20.100000000000001" customHeight="1">
      <c r="A14" s="8"/>
      <c r="R14" s="8"/>
    </row>
    <row r="15" spans="1:37" ht="20.100000000000001" customHeight="1">
      <c r="A15" s="8"/>
      <c r="R15" s="8"/>
    </row>
    <row r="16" spans="1:37" ht="20.100000000000001" customHeight="1">
      <c r="A16" s="8"/>
      <c r="R16" s="8"/>
    </row>
    <row r="17" spans="1:29" ht="20.100000000000001" customHeight="1">
      <c r="A17" s="8"/>
      <c r="R17" s="8"/>
    </row>
    <row r="18" spans="1:29" ht="20.100000000000001" customHeight="1">
      <c r="A18" s="8"/>
      <c r="R18" s="8"/>
    </row>
    <row r="19" spans="1:29" ht="20.100000000000001" customHeight="1">
      <c r="A19" s="8"/>
      <c r="R19" s="8"/>
    </row>
    <row r="20" spans="1:29" ht="20.100000000000001" customHeight="1">
      <c r="A20" s="8"/>
      <c r="R20" s="8"/>
    </row>
    <row r="21" spans="1:29" ht="15.75" customHeight="1">
      <c r="A21" s="8"/>
      <c r="R21" s="8"/>
    </row>
    <row r="22" spans="1:29" ht="11.25" customHeight="1" thickBot="1">
      <c r="A22" s="9"/>
      <c r="R22" s="9"/>
    </row>
    <row r="23" spans="1:29" ht="13.5" customHeight="1">
      <c r="A23" s="4" t="s">
        <v>17</v>
      </c>
      <c r="B23" s="4"/>
      <c r="C23" s="4"/>
      <c r="D23" s="4"/>
      <c r="E23" s="4"/>
      <c r="F23" s="4"/>
      <c r="G23" s="4"/>
      <c r="H23" s="4"/>
      <c r="I23" s="4" t="s">
        <v>63</v>
      </c>
      <c r="J23" s="4"/>
      <c r="K23" s="4"/>
      <c r="L23" s="12"/>
      <c r="M23" s="12"/>
      <c r="N23" s="4"/>
      <c r="O23" s="4"/>
      <c r="P23" s="4"/>
      <c r="Q23" s="4"/>
      <c r="R23" s="4" t="s">
        <v>17</v>
      </c>
      <c r="S23" s="4"/>
      <c r="T23" s="4"/>
      <c r="U23" s="4"/>
      <c r="V23" s="4"/>
      <c r="W23" s="4"/>
      <c r="X23" s="4" t="s">
        <v>63</v>
      </c>
      <c r="Y23" s="4"/>
      <c r="Z23" s="4"/>
      <c r="AA23" s="4"/>
      <c r="AB23" s="4"/>
      <c r="AC23" s="4"/>
    </row>
    <row r="24" spans="1:29" ht="12" customHeight="1"/>
    <row r="25" spans="1:29" ht="20.100000000000001" customHeight="1"/>
    <row r="26" spans="1:29" ht="20.100000000000001" customHeight="1"/>
    <row r="27" spans="1:29" ht="20.100000000000001" customHeight="1"/>
    <row r="28" spans="1:29" ht="20.100000000000001" customHeight="1"/>
    <row r="29" spans="1:29" ht="20.100000000000001" customHeight="1"/>
    <row r="30" spans="1:29" ht="20.100000000000001" customHeight="1"/>
    <row r="31" spans="1:29" ht="20.100000000000001" customHeight="1"/>
    <row r="32" spans="1:29" ht="20.100000000000001" customHeight="1"/>
    <row r="33" ht="20.100000000000001" customHeight="1"/>
  </sheetData>
  <mergeCells count="29">
    <mergeCell ref="AD2:AK2"/>
    <mergeCell ref="A5:A9"/>
    <mergeCell ref="R5:R9"/>
    <mergeCell ref="Z5:AC7"/>
    <mergeCell ref="B6:H7"/>
    <mergeCell ref="B8:B9"/>
    <mergeCell ref="C8:C9"/>
    <mergeCell ref="D8:D9"/>
    <mergeCell ref="G8:G9"/>
    <mergeCell ref="H8:H9"/>
    <mergeCell ref="E8:F8"/>
    <mergeCell ref="B5:H5"/>
    <mergeCell ref="A2:H2"/>
    <mergeCell ref="J8:M8"/>
    <mergeCell ref="S8:W8"/>
    <mergeCell ref="P1:Q1"/>
    <mergeCell ref="Y8:Y9"/>
    <mergeCell ref="S6:W7"/>
    <mergeCell ref="S5:W5"/>
    <mergeCell ref="X5:Y5"/>
    <mergeCell ref="X6:Y7"/>
    <mergeCell ref="X2:AC2"/>
    <mergeCell ref="Z8:AC8"/>
    <mergeCell ref="N8:Q8"/>
    <mergeCell ref="I6:Q7"/>
    <mergeCell ref="I2:Q2"/>
    <mergeCell ref="I5:Q5"/>
    <mergeCell ref="I8:I9"/>
    <mergeCell ref="R2:W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11-22-1(100年-107年)</vt:lpstr>
      <vt:lpstr>11-22-2(108年-109年)</vt:lpstr>
      <vt:lpstr>'11-22-1(100年-107年)'!Print_Area</vt:lpstr>
      <vt:lpstr>'11-22-2(108年-109年)'!Print_Area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陳彥鈞</cp:lastModifiedBy>
  <cp:lastPrinted>2021-10-14T01:54:43Z</cp:lastPrinted>
  <dcterms:created xsi:type="dcterms:W3CDTF">2013-12-26T07:37:01Z</dcterms:created>
  <dcterms:modified xsi:type="dcterms:W3CDTF">2021-10-22T01:32:44Z</dcterms:modified>
</cp:coreProperties>
</file>