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00 PX-file轉檔\04、農林漁牧\年報\"/>
    </mc:Choice>
  </mc:AlternateContent>
  <xr:revisionPtr revIDLastSave="0" documentId="13_ncr:1_{DF5C6374-99BA-422A-A516-F20EE4FA9116}" xr6:coauthVersionLast="47" xr6:coauthVersionMax="47" xr10:uidLastSave="{00000000-0000-0000-0000-000000000000}"/>
  <bookViews>
    <workbookView xWindow="-108" yWindow="-108" windowWidth="23256" windowHeight="12576" activeTab="1" xr2:uid="{00000000-000D-0000-FFFF-FFFF00000000}"/>
  </bookViews>
  <sheets>
    <sheet name="4-1-1" sheetId="1" r:id="rId1"/>
    <sheet name="4-1-2 " sheetId="4" r:id="rId2"/>
    <sheet name="109年縣府" sheetId="6" state="hidden" r:id="rId3"/>
    <sheet name="109年農糧署" sheetId="7" state="hidden" r:id="rId4"/>
    <sheet name="1113-01-01-2" sheetId="5" state="hidden" r:id="rId5"/>
  </sheets>
  <definedNames>
    <definedName name="_xlnm.Print_Area" localSheetId="1">'4-1-2 '!$A$1:$J$65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4" i="4" l="1"/>
  <c r="E42" i="4"/>
  <c r="F42" i="4"/>
  <c r="G42" i="4"/>
  <c r="H42" i="4"/>
  <c r="I42" i="4"/>
  <c r="E43" i="4"/>
  <c r="F43" i="4"/>
  <c r="G43" i="4"/>
  <c r="H43" i="4"/>
  <c r="I43" i="4"/>
  <c r="E44" i="4"/>
  <c r="F44" i="4"/>
  <c r="G44" i="4"/>
  <c r="H44" i="4"/>
  <c r="I44" i="4"/>
  <c r="E45" i="4"/>
  <c r="F45" i="4"/>
  <c r="G45" i="4"/>
  <c r="H45" i="4"/>
  <c r="I45" i="4"/>
  <c r="E46" i="4"/>
  <c r="F46" i="4"/>
  <c r="G46" i="4"/>
  <c r="H46" i="4"/>
  <c r="I46" i="4"/>
  <c r="E47" i="4"/>
  <c r="F47" i="4"/>
  <c r="G47" i="4"/>
  <c r="H47" i="4"/>
  <c r="I47" i="4"/>
  <c r="E48" i="4"/>
  <c r="F48" i="4"/>
  <c r="G48" i="4"/>
  <c r="H48" i="4"/>
  <c r="I48" i="4"/>
  <c r="E49" i="4"/>
  <c r="F49" i="4"/>
  <c r="G49" i="4"/>
  <c r="H49" i="4"/>
  <c r="I49" i="4"/>
  <c r="E50" i="4"/>
  <c r="F50" i="4"/>
  <c r="G50" i="4"/>
  <c r="H50" i="4"/>
  <c r="I50" i="4"/>
  <c r="C51" i="4"/>
  <c r="E51" i="4"/>
  <c r="F51" i="4"/>
  <c r="G51" i="4"/>
  <c r="H51" i="4"/>
  <c r="I51" i="4"/>
  <c r="E52" i="4"/>
  <c r="F52" i="4"/>
  <c r="G52" i="4"/>
  <c r="H52" i="4"/>
  <c r="I52" i="4"/>
  <c r="E53" i="4"/>
  <c r="F53" i="4"/>
  <c r="G53" i="4"/>
  <c r="H53" i="4"/>
  <c r="I53" i="4"/>
  <c r="E54" i="4"/>
  <c r="G54" i="4"/>
  <c r="H54" i="4"/>
  <c r="I54" i="4"/>
  <c r="B47" i="4"/>
  <c r="J47" i="4" s="1"/>
  <c r="E26" i="6"/>
  <c r="D26" i="6" s="1"/>
  <c r="C26" i="6" s="1"/>
  <c r="B54" i="4" s="1"/>
  <c r="J54" i="4" s="1"/>
  <c r="E25" i="6"/>
  <c r="D53" i="4" s="1"/>
  <c r="E24" i="6"/>
  <c r="D24" i="6" s="1"/>
  <c r="C24" i="6" s="1"/>
  <c r="B52" i="4" s="1"/>
  <c r="J52" i="4" s="1"/>
  <c r="E23" i="6"/>
  <c r="D23" i="6" s="1"/>
  <c r="C23" i="6" s="1"/>
  <c r="B51" i="4" s="1"/>
  <c r="J51" i="4" s="1"/>
  <c r="E22" i="6"/>
  <c r="D22" i="6" s="1"/>
  <c r="C22" i="6" s="1"/>
  <c r="B50" i="4" s="1"/>
  <c r="J50" i="4" s="1"/>
  <c r="E21" i="6"/>
  <c r="D21" i="6" s="1"/>
  <c r="E20" i="6"/>
  <c r="D20" i="6" s="1"/>
  <c r="C20" i="6" s="1"/>
  <c r="B48" i="4" s="1"/>
  <c r="J48" i="4" s="1"/>
  <c r="E19" i="6"/>
  <c r="D19" i="6" s="1"/>
  <c r="C19" i="6" s="1"/>
  <c r="E18" i="6"/>
  <c r="D18" i="6" s="1"/>
  <c r="C18" i="6" s="1"/>
  <c r="B46" i="4" s="1"/>
  <c r="J46" i="4" s="1"/>
  <c r="E17" i="6"/>
  <c r="D17" i="6" s="1"/>
  <c r="E16" i="6"/>
  <c r="D44" i="4" s="1"/>
  <c r="E15" i="6"/>
  <c r="D15" i="6" s="1"/>
  <c r="C15" i="6" s="1"/>
  <c r="B43" i="4" s="1"/>
  <c r="J43" i="4" s="1"/>
  <c r="E14" i="6"/>
  <c r="D14" i="6" s="1"/>
  <c r="C42" i="4" s="1"/>
  <c r="J13" i="6"/>
  <c r="I41" i="4" s="1"/>
  <c r="I13" i="6"/>
  <c r="H41" i="4" s="1"/>
  <c r="H13" i="6"/>
  <c r="G41" i="4" s="1"/>
  <c r="G13" i="6"/>
  <c r="F41" i="4" s="1"/>
  <c r="F13" i="6"/>
  <c r="E41" i="4" s="1"/>
  <c r="D25" i="6" l="1"/>
  <c r="C52" i="4"/>
  <c r="D45" i="4"/>
  <c r="C43" i="4"/>
  <c r="D16" i="6"/>
  <c r="C16" i="6" s="1"/>
  <c r="B44" i="4" s="1"/>
  <c r="J44" i="4" s="1"/>
  <c r="C47" i="4"/>
  <c r="D48" i="4"/>
  <c r="D52" i="4"/>
  <c r="C48" i="4"/>
  <c r="C17" i="6"/>
  <c r="B45" i="4" s="1"/>
  <c r="J45" i="4" s="1"/>
  <c r="C45" i="4"/>
  <c r="C21" i="6"/>
  <c r="B49" i="4" s="1"/>
  <c r="J49" i="4" s="1"/>
  <c r="C49" i="4"/>
  <c r="D54" i="4"/>
  <c r="D50" i="4"/>
  <c r="D46" i="4"/>
  <c r="D42" i="4"/>
  <c r="D49" i="4"/>
  <c r="C44" i="4"/>
  <c r="E13" i="6"/>
  <c r="D41" i="4" s="1"/>
  <c r="C54" i="4"/>
  <c r="D51" i="4"/>
  <c r="C50" i="4"/>
  <c r="D47" i="4"/>
  <c r="C46" i="4"/>
  <c r="D43" i="4"/>
  <c r="C14" i="6"/>
  <c r="D13" i="6"/>
  <c r="C41" i="4" s="1"/>
  <c r="C53" i="4" l="1"/>
  <c r="C25" i="6"/>
  <c r="B53" i="4" s="1"/>
  <c r="J53" i="4" s="1"/>
  <c r="C13" i="6"/>
  <c r="B41" i="4" s="1"/>
  <c r="J41" i="4" s="1"/>
  <c r="B42" i="4"/>
  <c r="J42" i="4" s="1"/>
  <c r="E28" i="4"/>
  <c r="F28" i="4"/>
  <c r="G28" i="4"/>
  <c r="H28" i="4"/>
  <c r="I28" i="4"/>
  <c r="E29" i="4"/>
  <c r="F29" i="4"/>
  <c r="G29" i="4"/>
  <c r="H29" i="4"/>
  <c r="I29" i="4"/>
  <c r="E30" i="4"/>
  <c r="F30" i="4"/>
  <c r="G30" i="4"/>
  <c r="H30" i="4"/>
  <c r="I30" i="4"/>
  <c r="E31" i="4"/>
  <c r="F31" i="4"/>
  <c r="G31" i="4"/>
  <c r="H31" i="4"/>
  <c r="I31" i="4"/>
  <c r="E32" i="4"/>
  <c r="F32" i="4"/>
  <c r="G32" i="4"/>
  <c r="H32" i="4"/>
  <c r="I32" i="4"/>
  <c r="E33" i="4"/>
  <c r="F33" i="4"/>
  <c r="G33" i="4"/>
  <c r="H33" i="4"/>
  <c r="I33" i="4"/>
  <c r="E34" i="4"/>
  <c r="F34" i="4"/>
  <c r="G34" i="4"/>
  <c r="H34" i="4"/>
  <c r="I34" i="4"/>
  <c r="E35" i="4"/>
  <c r="F35" i="4"/>
  <c r="G35" i="4"/>
  <c r="H35" i="4"/>
  <c r="I35" i="4"/>
  <c r="E36" i="4"/>
  <c r="F36" i="4"/>
  <c r="G36" i="4"/>
  <c r="H36" i="4"/>
  <c r="I36" i="4"/>
  <c r="E37" i="4"/>
  <c r="F37" i="4"/>
  <c r="G37" i="4"/>
  <c r="H37" i="4"/>
  <c r="I37" i="4"/>
  <c r="E38" i="4"/>
  <c r="F38" i="4"/>
  <c r="G38" i="4"/>
  <c r="H38" i="4"/>
  <c r="I38" i="4"/>
  <c r="E39" i="4"/>
  <c r="F39" i="4"/>
  <c r="G39" i="4"/>
  <c r="H39" i="4"/>
  <c r="I39" i="4"/>
  <c r="E40" i="4"/>
  <c r="F40" i="4"/>
  <c r="G40" i="4"/>
  <c r="H40" i="4"/>
  <c r="I40" i="4"/>
  <c r="E25" i="5"/>
  <c r="D40" i="4" s="1"/>
  <c r="E24" i="5"/>
  <c r="D39" i="4" s="1"/>
  <c r="E23" i="5"/>
  <c r="D38" i="4" s="1"/>
  <c r="E22" i="5"/>
  <c r="D37" i="4" s="1"/>
  <c r="E21" i="5"/>
  <c r="D36" i="4" s="1"/>
  <c r="E20" i="5"/>
  <c r="D35" i="4" s="1"/>
  <c r="E19" i="5"/>
  <c r="D34" i="4" s="1"/>
  <c r="E18" i="5"/>
  <c r="D33" i="4" s="1"/>
  <c r="E17" i="5"/>
  <c r="D32" i="4" s="1"/>
  <c r="E16" i="5"/>
  <c r="D31" i="4" s="1"/>
  <c r="E15" i="5"/>
  <c r="D30" i="4" s="1"/>
  <c r="E14" i="5"/>
  <c r="D29" i="4" s="1"/>
  <c r="E13" i="5"/>
  <c r="D28" i="4" s="1"/>
  <c r="J12" i="5"/>
  <c r="I27" i="4" s="1"/>
  <c r="I12" i="5"/>
  <c r="H27" i="4" s="1"/>
  <c r="H12" i="5"/>
  <c r="G27" i="4" s="1"/>
  <c r="G12" i="5"/>
  <c r="F27" i="4" s="1"/>
  <c r="F12" i="5"/>
  <c r="E27" i="4" s="1"/>
  <c r="D14" i="4"/>
  <c r="C14" i="4" s="1"/>
  <c r="B14" i="4" s="1"/>
  <c r="D15" i="4"/>
  <c r="C15" i="4" s="1"/>
  <c r="D16" i="4"/>
  <c r="C16" i="4"/>
  <c r="B16" i="4" s="1"/>
  <c r="J16" i="4" s="1"/>
  <c r="D17" i="4"/>
  <c r="C17" i="4" s="1"/>
  <c r="B17" i="4" s="1"/>
  <c r="J17" i="4" s="1"/>
  <c r="D18" i="4"/>
  <c r="C18" i="4" s="1"/>
  <c r="B18" i="4" s="1"/>
  <c r="J18" i="4" s="1"/>
  <c r="D19" i="4"/>
  <c r="C19" i="4" s="1"/>
  <c r="B19" i="4" s="1"/>
  <c r="J19" i="4" s="1"/>
  <c r="D20" i="4"/>
  <c r="C20" i="4"/>
  <c r="B20" i="4" s="1"/>
  <c r="J20" i="4" s="1"/>
  <c r="D21" i="4"/>
  <c r="C21" i="4" s="1"/>
  <c r="B21" i="4" s="1"/>
  <c r="J21" i="4" s="1"/>
  <c r="D22" i="4"/>
  <c r="C22" i="4" s="1"/>
  <c r="B22" i="4" s="1"/>
  <c r="J22" i="4" s="1"/>
  <c r="D23" i="4"/>
  <c r="C23" i="4" s="1"/>
  <c r="B23" i="4" s="1"/>
  <c r="J23" i="4" s="1"/>
  <c r="D24" i="4"/>
  <c r="C24" i="4" s="1"/>
  <c r="B24" i="4" s="1"/>
  <c r="J24" i="4" s="1"/>
  <c r="D25" i="4"/>
  <c r="C25" i="4"/>
  <c r="B25" i="4" s="1"/>
  <c r="J25" i="4" s="1"/>
  <c r="D26" i="4"/>
  <c r="C26" i="4" s="1"/>
  <c r="B26" i="4" s="1"/>
  <c r="J26" i="4" s="1"/>
  <c r="E13" i="4"/>
  <c r="F13" i="4"/>
  <c r="G13" i="4"/>
  <c r="H13" i="4"/>
  <c r="I13" i="4"/>
  <c r="C15" i="1"/>
  <c r="B15" i="1" s="1"/>
  <c r="C14" i="1"/>
  <c r="B14" i="1" s="1"/>
  <c r="C13" i="1"/>
  <c r="B13" i="1" s="1"/>
  <c r="C12" i="1"/>
  <c r="B12" i="1" s="1"/>
  <c r="C11" i="1"/>
  <c r="B11" i="1" s="1"/>
  <c r="C10" i="1"/>
  <c r="B10" i="1" s="1"/>
  <c r="C9" i="1"/>
  <c r="B9" i="1"/>
  <c r="D13" i="4" l="1"/>
  <c r="C13" i="4"/>
  <c r="B15" i="4"/>
  <c r="J15" i="4" s="1"/>
  <c r="J14" i="4"/>
  <c r="E12" i="5"/>
  <c r="D27" i="4" s="1"/>
  <c r="D14" i="5"/>
  <c r="D15" i="5"/>
  <c r="D16" i="5"/>
  <c r="D17" i="5"/>
  <c r="D18" i="5"/>
  <c r="D19" i="5"/>
  <c r="D20" i="5"/>
  <c r="D21" i="5"/>
  <c r="D22" i="5"/>
  <c r="D23" i="5"/>
  <c r="D24" i="5"/>
  <c r="D25" i="5"/>
  <c r="D13" i="5"/>
  <c r="B13" i="4" l="1"/>
  <c r="J13" i="4" s="1"/>
  <c r="C24" i="5"/>
  <c r="B39" i="4" s="1"/>
  <c r="C39" i="4"/>
  <c r="C23" i="5"/>
  <c r="B38" i="4" s="1"/>
  <c r="C38" i="4"/>
  <c r="C15" i="5"/>
  <c r="B30" i="4" s="1"/>
  <c r="C30" i="4"/>
  <c r="C16" i="5"/>
  <c r="B31" i="4" s="1"/>
  <c r="C31" i="4"/>
  <c r="C19" i="5"/>
  <c r="B34" i="4" s="1"/>
  <c r="C34" i="4"/>
  <c r="C13" i="5"/>
  <c r="B28" i="4" s="1"/>
  <c r="C28" i="4"/>
  <c r="D12" i="5"/>
  <c r="C27" i="4" s="1"/>
  <c r="C22" i="5"/>
  <c r="B37" i="4" s="1"/>
  <c r="C37" i="4"/>
  <c r="C18" i="5"/>
  <c r="B33" i="4" s="1"/>
  <c r="C33" i="4"/>
  <c r="C14" i="5"/>
  <c r="B29" i="4" s="1"/>
  <c r="C29" i="4"/>
  <c r="C20" i="5"/>
  <c r="B35" i="4" s="1"/>
  <c r="C35" i="4"/>
  <c r="C25" i="5"/>
  <c r="B40" i="4" s="1"/>
  <c r="C40" i="4"/>
  <c r="C21" i="5"/>
  <c r="B36" i="4" s="1"/>
  <c r="C36" i="4"/>
  <c r="C17" i="5"/>
  <c r="B32" i="4" s="1"/>
  <c r="C32" i="4"/>
  <c r="J33" i="4" l="1"/>
  <c r="K18" i="5"/>
  <c r="C12" i="5"/>
  <c r="J28" i="4"/>
  <c r="K13" i="5"/>
  <c r="K16" i="5"/>
  <c r="J31" i="4"/>
  <c r="J38" i="4"/>
  <c r="K23" i="5"/>
  <c r="K21" i="5"/>
  <c r="J36" i="4"/>
  <c r="K17" i="5"/>
  <c r="J32" i="4"/>
  <c r="K25" i="5"/>
  <c r="J40" i="4"/>
  <c r="J29" i="4"/>
  <c r="K14" i="5"/>
  <c r="K22" i="5"/>
  <c r="J37" i="4"/>
  <c r="K20" i="5"/>
  <c r="J35" i="4"/>
  <c r="K19" i="5"/>
  <c r="J34" i="4"/>
  <c r="J30" i="4"/>
  <c r="K15" i="5"/>
  <c r="K24" i="5"/>
  <c r="J39" i="4"/>
  <c r="K12" i="5" l="1"/>
  <c r="B27" i="4"/>
  <c r="J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9" authorId="0" shapeId="0" xr:uid="{00000000-0006-0000-0400-000001000000}">
      <text>
        <r>
          <rPr>
            <b/>
            <sz val="9"/>
            <color indexed="81"/>
            <rFont val="Tahoma"/>
            <family val="2"/>
          </rPr>
          <t>user:</t>
        </r>
        <r>
          <rPr>
            <sz val="9"/>
            <color indexed="81"/>
            <rFont val="Tahoma"/>
            <family val="2"/>
          </rPr>
          <t xml:space="preserve">
</t>
        </r>
        <r>
          <rPr>
            <sz val="9"/>
            <color indexed="81"/>
            <rFont val="細明體"/>
            <family val="3"/>
            <charset val="136"/>
          </rPr>
          <t>年報係以土地總面積為分母,故數據有差異.</t>
        </r>
      </text>
    </comment>
  </commentList>
</comments>
</file>

<file path=xl/sharedStrings.xml><?xml version="1.0" encoding="utf-8"?>
<sst xmlns="http://schemas.openxmlformats.org/spreadsheetml/2006/main" count="254" uniqueCount="163">
  <si>
    <t>單位：公頃</t>
    <phoneticPr fontId="4" type="noConversion"/>
  </si>
  <si>
    <r>
      <t>Unit</t>
    </r>
    <r>
      <rPr>
        <sz val="9"/>
        <rFont val="細明體"/>
        <family val="3"/>
        <charset val="136"/>
      </rPr>
      <t>：</t>
    </r>
    <r>
      <rPr>
        <sz val="9"/>
        <rFont val="Times New Roman"/>
        <family val="1"/>
      </rPr>
      <t>Hectare</t>
    </r>
    <phoneticPr fontId="4" type="noConversion"/>
  </si>
  <si>
    <t>資料來源：本府農業處  1113-01-01-2</t>
    <phoneticPr fontId="4" type="noConversion"/>
  </si>
  <si>
    <r>
      <t>Unit</t>
    </r>
    <r>
      <rPr>
        <sz val="9"/>
        <rFont val="細明體"/>
        <family val="3"/>
        <charset val="136"/>
      </rPr>
      <t>：</t>
    </r>
    <r>
      <rPr>
        <sz val="9"/>
        <rFont val="Times New Roman"/>
        <family val="1"/>
      </rPr>
      <t>Hectare</t>
    </r>
    <phoneticPr fontId="4" type="noConversion"/>
  </si>
  <si>
    <t>水稻
Rice</t>
    <phoneticPr fontId="4" type="noConversion"/>
  </si>
  <si>
    <t>長期耕作地
Permanent Cropland</t>
    <phoneticPr fontId="4" type="noConversion"/>
  </si>
  <si>
    <t>耕作地  Cropland</t>
    <phoneticPr fontId="4" type="noConversion"/>
  </si>
  <si>
    <t>短期耕作地  Short-Term Cropland</t>
    <phoneticPr fontId="4" type="noConversion"/>
  </si>
  <si>
    <t>長期
休閒地
Abandoned Field</t>
    <phoneticPr fontId="4" type="noConversion"/>
  </si>
  <si>
    <t>農耕土地佔
總面積％
Cropland Land Rate</t>
    <phoneticPr fontId="4" type="noConversion"/>
  </si>
  <si>
    <r>
      <t>Table 4- 1</t>
    </r>
    <r>
      <rPr>
        <sz val="16"/>
        <rFont val="細明體"/>
        <family val="3"/>
        <charset val="136"/>
      </rPr>
      <t>、</t>
    </r>
    <r>
      <rPr>
        <sz val="16"/>
        <rFont val="Times New Roman"/>
        <family val="1"/>
      </rPr>
      <t xml:space="preserve"> Agricultural Land Area</t>
    </r>
    <phoneticPr fontId="4" type="noConversion"/>
  </si>
  <si>
    <t>-</t>
  </si>
  <si>
    <t>年底別及鄉鎮市別
End of Year &amp; District</t>
    <phoneticPr fontId="4" type="noConversion"/>
  </si>
  <si>
    <t>總　計
Grand  Total</t>
    <phoneticPr fontId="4" type="noConversion"/>
  </si>
  <si>
    <t>合　計
Total</t>
    <phoneticPr fontId="4" type="noConversion"/>
  </si>
  <si>
    <t>小計
Sub-Total</t>
    <phoneticPr fontId="4" type="noConversion"/>
  </si>
  <si>
    <t>總面績</t>
    <phoneticPr fontId="4" type="noConversion"/>
  </si>
  <si>
    <t>總　計
Grand  Total</t>
    <phoneticPr fontId="4" type="noConversion"/>
  </si>
  <si>
    <t xml:space="preserve">水　　　田
Paddy  Field </t>
    <phoneticPr fontId="4" type="noConversion"/>
  </si>
  <si>
    <t>旱　田
Upland Field</t>
    <phoneticPr fontId="4" type="noConversion"/>
  </si>
  <si>
    <t>合　計
Total</t>
    <phoneticPr fontId="4" type="noConversion"/>
  </si>
  <si>
    <t>兩　期　作
Double-Cropped</t>
    <phoneticPr fontId="4" type="noConversion"/>
  </si>
  <si>
    <t>單　期　作
Single-Cropped</t>
    <phoneticPr fontId="4" type="noConversion"/>
  </si>
  <si>
    <t>第一期作
 1st Crop</t>
    <phoneticPr fontId="4" type="noConversion"/>
  </si>
  <si>
    <t>第二期作
2nd Crop</t>
    <phoneticPr fontId="4" type="noConversion"/>
  </si>
  <si>
    <t>八十四年底 End of 1995</t>
  </si>
  <si>
    <t>八十五年底 End of 1996</t>
  </si>
  <si>
    <t>八十六年底 End of 1997</t>
  </si>
  <si>
    <t>八十七年底 End of 1998</t>
    <phoneticPr fontId="4" type="noConversion"/>
  </si>
  <si>
    <t>八十八年底 End of 1999</t>
    <phoneticPr fontId="4" type="noConversion"/>
  </si>
  <si>
    <t>八十九年底 End of 2000</t>
    <phoneticPr fontId="4" type="noConversion"/>
  </si>
  <si>
    <t>九　十年底 End of 2001</t>
    <phoneticPr fontId="4" type="noConversion"/>
  </si>
  <si>
    <t>九十一年底 End of 2002</t>
    <phoneticPr fontId="4" type="noConversion"/>
  </si>
  <si>
    <t>九十四年底 End of 2005</t>
    <phoneticPr fontId="4" type="noConversion"/>
  </si>
  <si>
    <t>九十五年底 End of 2006</t>
    <phoneticPr fontId="4" type="noConversion"/>
  </si>
  <si>
    <t>九十六年底 End of 2007</t>
    <phoneticPr fontId="4" type="noConversion"/>
  </si>
  <si>
    <t>九十七年底 End of 2008</t>
    <phoneticPr fontId="4" type="noConversion"/>
  </si>
  <si>
    <t>九十八年底 End of 2009</t>
    <phoneticPr fontId="4" type="noConversion"/>
  </si>
  <si>
    <t>九十九年底 End of 2010</t>
    <phoneticPr fontId="4" type="noConversion"/>
  </si>
  <si>
    <t>一○○年底 End of 2011</t>
    <phoneticPr fontId="4" type="noConversion"/>
  </si>
  <si>
    <t>一○一年底 End of 2012</t>
    <phoneticPr fontId="4" type="noConversion"/>
  </si>
  <si>
    <t>一○二年底 End of 2013</t>
    <phoneticPr fontId="4" type="noConversion"/>
  </si>
  <si>
    <t>單位：公頃</t>
    <phoneticPr fontId="4" type="noConversion"/>
  </si>
  <si>
    <t>年底別及鄉鎮市別
End of Year &amp; District</t>
    <phoneticPr fontId="4" type="noConversion"/>
  </si>
  <si>
    <t>花蓮市 Hualien</t>
    <phoneticPr fontId="4" type="noConversion"/>
  </si>
  <si>
    <t>鳳林鎮 Fenglin</t>
    <phoneticPr fontId="4" type="noConversion"/>
  </si>
  <si>
    <t>玉里鎮 Yuli</t>
    <phoneticPr fontId="4" type="noConversion"/>
  </si>
  <si>
    <t>新城鄉 Shincheng</t>
    <phoneticPr fontId="4" type="noConversion"/>
  </si>
  <si>
    <t xml:space="preserve">吉安鄉 Jian </t>
    <phoneticPr fontId="4" type="noConversion"/>
  </si>
  <si>
    <t>壽豐鄉 Shoufeng</t>
    <phoneticPr fontId="4" type="noConversion"/>
  </si>
  <si>
    <t>光復鄉 Guangfu</t>
    <phoneticPr fontId="4" type="noConversion"/>
  </si>
  <si>
    <t xml:space="preserve">豐濱鄉 Fengbin </t>
    <phoneticPr fontId="4" type="noConversion"/>
  </si>
  <si>
    <t>瑞穗鄉 Rueisuei</t>
    <phoneticPr fontId="4" type="noConversion"/>
  </si>
  <si>
    <t>富里鄉 Fuli</t>
    <phoneticPr fontId="4" type="noConversion"/>
  </si>
  <si>
    <t>秀林鄉 Shioulin</t>
    <phoneticPr fontId="4" type="noConversion"/>
  </si>
  <si>
    <t>萬榮鄉 Wanrung</t>
    <phoneticPr fontId="4" type="noConversion"/>
  </si>
  <si>
    <t>卓溪鄉 Juoshi</t>
    <phoneticPr fontId="4" type="noConversion"/>
  </si>
  <si>
    <t>資料來源：本府農業處  1113-01-01-2</t>
    <phoneticPr fontId="4" type="noConversion"/>
  </si>
  <si>
    <t>說    明：103年起改新表。</t>
    <phoneticPr fontId="4" type="noConversion"/>
  </si>
  <si>
    <t>表４－１、農耕土地面積(共2頁/第1頁)</t>
    <phoneticPr fontId="4" type="noConversion"/>
  </si>
  <si>
    <t>表４－１、農耕土地面積 (共2頁/第2頁)</t>
    <phoneticPr fontId="4" type="noConversion"/>
  </si>
  <si>
    <r>
      <t>Table 4- 1</t>
    </r>
    <r>
      <rPr>
        <sz val="16"/>
        <rFont val="細明體"/>
        <family val="3"/>
        <charset val="136"/>
      </rPr>
      <t>、</t>
    </r>
    <r>
      <rPr>
        <sz val="16"/>
        <rFont val="Times New Roman"/>
        <family val="1"/>
      </rPr>
      <t xml:space="preserve"> Agricultural Land Area(Cont. End)</t>
    </r>
    <phoneticPr fontId="4" type="noConversion"/>
  </si>
  <si>
    <t>一○三年底 End of 2014</t>
    <phoneticPr fontId="4" type="noConversion"/>
  </si>
  <si>
    <t>一○四年底 End of 2015</t>
  </si>
  <si>
    <t>一○五年底 End of 2016</t>
  </si>
  <si>
    <t>一○六年底 End of 2017</t>
  </si>
  <si>
    <t>一○七年底 End of 2018</t>
    <phoneticPr fontId="4" type="noConversion"/>
  </si>
  <si>
    <t>一○八年底 End of 2019</t>
    <phoneticPr fontId="4" type="noConversion"/>
  </si>
  <si>
    <t>公 開 類</t>
  </si>
  <si>
    <t>編製機關</t>
  </si>
  <si>
    <t>花蓮政府農業處</t>
  </si>
  <si>
    <t>年    報</t>
  </si>
  <si>
    <t>次年3月底前填報</t>
  </si>
  <si>
    <t>表  號</t>
  </si>
  <si>
    <t>1113─01─01─2</t>
  </si>
  <si>
    <r>
      <rPr>
        <u/>
        <sz val="12"/>
        <rFont val="標楷體"/>
        <family val="4"/>
        <charset val="136"/>
      </rPr>
      <t xml:space="preserve">  花     蓮      </t>
    </r>
    <r>
      <rPr>
        <sz val="12"/>
        <rFont val="標楷體"/>
        <family val="4"/>
        <charset val="136"/>
      </rPr>
      <t xml:space="preserve">縣    (市)   農     耕    土     地     面     積 </t>
    </r>
  </si>
  <si>
    <t>中華民國  108   年</t>
  </si>
  <si>
    <t xml:space="preserve">     單位 : 公頃</t>
  </si>
  <si>
    <t>地    區    別</t>
  </si>
  <si>
    <t>耕作地</t>
  </si>
  <si>
    <t>農耕土地佔
總面積％</t>
  </si>
  <si>
    <t>總    計</t>
  </si>
  <si>
    <t>合計</t>
  </si>
  <si>
    <t>短期耕作地</t>
  </si>
  <si>
    <t>長期耕作地</t>
  </si>
  <si>
    <t>長期休閒地</t>
  </si>
  <si>
    <t>小計</t>
  </si>
  <si>
    <t>水稻</t>
  </si>
  <si>
    <t>水稻以外之短期作</t>
  </si>
  <si>
    <t>短期休閒</t>
  </si>
  <si>
    <t>總  計</t>
  </si>
  <si>
    <t>花蓮巿</t>
  </si>
  <si>
    <t>鳳林鎮</t>
  </si>
  <si>
    <t>玉里鎮</t>
  </si>
  <si>
    <t>新城鄉</t>
  </si>
  <si>
    <t>吉安鄉</t>
  </si>
  <si>
    <t>壽豐鄉</t>
  </si>
  <si>
    <t>光復鄉</t>
  </si>
  <si>
    <t>豐濱鄉</t>
  </si>
  <si>
    <t>瑞穗鄉</t>
  </si>
  <si>
    <t>富里鄉</t>
  </si>
  <si>
    <t>秀林鄉</t>
  </si>
  <si>
    <t>萬榮鄉</t>
  </si>
  <si>
    <t>卓溪鄉</t>
  </si>
  <si>
    <t>農、林、漁、牧  99</t>
    <phoneticPr fontId="4" type="noConversion"/>
  </si>
  <si>
    <t>農、林、漁、牧  100</t>
    <phoneticPr fontId="4" type="noConversion"/>
  </si>
  <si>
    <r>
      <t>農、林、漁、牧</t>
    </r>
    <r>
      <rPr>
        <sz val="9"/>
        <rFont val="Times New Roman"/>
        <family val="1"/>
      </rPr>
      <t xml:space="preserve">  101</t>
    </r>
    <phoneticPr fontId="4" type="noConversion"/>
  </si>
  <si>
    <t>1113-01-01-2</t>
    <phoneticPr fontId="5" type="noConversion"/>
  </si>
  <si>
    <t xml:space="preserve">花蓮縣農耕土地面積 </t>
    <phoneticPr fontId="5" type="noConversion"/>
  </si>
  <si>
    <t>中華民國109年</t>
    <phoneticPr fontId="5" type="noConversion"/>
  </si>
  <si>
    <t>單位：公頃</t>
  </si>
  <si>
    <t>鄉鎮(市)別</t>
  </si>
  <si>
    <t>填表</t>
  </si>
  <si>
    <t>審核</t>
  </si>
  <si>
    <t xml:space="preserve">  業務主管人員</t>
  </si>
  <si>
    <t xml:space="preserve">        機關首長   </t>
  </si>
  <si>
    <t>中華民國110年4月1日編製</t>
    <phoneticPr fontId="5" type="noConversion"/>
  </si>
  <si>
    <t xml:space="preserve">  主辦統計人員</t>
  </si>
  <si>
    <t>資料來源：依據各鄉鎮（市區)農情調查結果編製。</t>
  </si>
  <si>
    <t>填表說明:本表編製一式三份，一份自存、一份送主計處、一份送行政院農業委員會農糧署。</t>
  </si>
  <si>
    <t>一○九年底 End of 2020</t>
    <phoneticPr fontId="4" type="noConversion"/>
  </si>
  <si>
    <t>行政院農業委員會農糧署(統計室)</t>
  </si>
  <si>
    <t>次年5月底前填報</t>
  </si>
  <si>
    <t>1113─01─01</t>
  </si>
  <si>
    <t xml:space="preserve"> 農     耕    土     地     面     積</t>
  </si>
  <si>
    <t>中華民國  109   年</t>
  </si>
  <si>
    <t>總　計</t>
  </si>
  <si>
    <t>新北市</t>
  </si>
  <si>
    <t>臺北市</t>
  </si>
  <si>
    <t>桃園市</t>
  </si>
  <si>
    <t>臺中市</t>
  </si>
  <si>
    <t>臺南市</t>
  </si>
  <si>
    <t>高雄市</t>
  </si>
  <si>
    <t>台灣省</t>
  </si>
  <si>
    <t>　 宜蘭縣</t>
  </si>
  <si>
    <t>　 新竹縣</t>
  </si>
  <si>
    <t>　 苗栗縣</t>
  </si>
  <si>
    <t>　 彰化縣</t>
  </si>
  <si>
    <t>　 南投縣</t>
  </si>
  <si>
    <t>　 雲林縣</t>
  </si>
  <si>
    <t>　 嘉義縣</t>
  </si>
  <si>
    <t>　 屏東縣</t>
  </si>
  <si>
    <t>　 臺東縣</t>
  </si>
  <si>
    <t>　 澎湖縣</t>
  </si>
  <si>
    <t>　 基隆市</t>
  </si>
  <si>
    <t>　 新竹市</t>
  </si>
  <si>
    <t>　 嘉義市</t>
  </si>
  <si>
    <t>福建省</t>
  </si>
  <si>
    <t>　 金門縣</t>
  </si>
  <si>
    <t>　 連江縣</t>
  </si>
  <si>
    <t xml:space="preserve">  主辦業務人員</t>
  </si>
  <si>
    <t xml:space="preserve">             機關長官   </t>
  </si>
  <si>
    <t>中華民國110年5月26日編製</t>
  </si>
  <si>
    <t>資料來源: 直轄市及各縣(市)政府農業主管單位。</t>
  </si>
  <si>
    <t>填表說明:1.本表編製一份自存，電子檔上傳行政院農業委員會農業統計資料查詢系統。</t>
  </si>
  <si>
    <t xml:space="preserve">         2.直轄市及各縣(市)政府農業主管單位於次年二月底前將轄區耕地資料填送本會農糧署據以彙編本表。</t>
  </si>
  <si>
    <r>
      <rPr>
        <sz val="9"/>
        <rFont val="細明體"/>
        <family val="3"/>
        <charset val="136"/>
      </rPr>
      <t>　</t>
    </r>
    <r>
      <rPr>
        <sz val="9"/>
        <rFont val="Times New Roman"/>
        <family val="1"/>
      </rPr>
      <t xml:space="preserve"> </t>
    </r>
    <r>
      <rPr>
        <sz val="9"/>
        <rFont val="細明體"/>
        <family val="3"/>
        <charset val="136"/>
      </rPr>
      <t>花蓮縣</t>
    </r>
    <phoneticPr fontId="5" type="noConversion"/>
  </si>
  <si>
    <t>耕作地</t>
    <phoneticPr fontId="5" type="noConversion"/>
  </si>
  <si>
    <r>
      <rPr>
        <sz val="9"/>
        <rFont val="細明體"/>
        <family val="3"/>
        <charset val="136"/>
      </rPr>
      <t>地</t>
    </r>
    <r>
      <rPr>
        <sz val="9"/>
        <rFont val="Times New Roman"/>
        <family val="1"/>
      </rPr>
      <t xml:space="preserve">    </t>
    </r>
    <r>
      <rPr>
        <sz val="9"/>
        <rFont val="細明體"/>
        <family val="3"/>
        <charset val="136"/>
      </rPr>
      <t>區</t>
    </r>
    <r>
      <rPr>
        <sz val="9"/>
        <rFont val="Times New Roman"/>
        <family val="1"/>
      </rPr>
      <t xml:space="preserve">    </t>
    </r>
    <r>
      <rPr>
        <sz val="9"/>
        <rFont val="細明體"/>
        <family val="3"/>
        <charset val="136"/>
      </rPr>
      <t>別</t>
    </r>
    <phoneticPr fontId="5" type="noConversion"/>
  </si>
  <si>
    <t>水稻以外之短期作
Temporary Crops, Excluding Rice</t>
    <phoneticPr fontId="4" type="noConversion"/>
  </si>
  <si>
    <t xml:space="preserve">短期休閒
Short-Term Fallow
</t>
    <phoneticPr fontId="4" type="noConversion"/>
  </si>
  <si>
    <r>
      <t>Source</t>
    </r>
    <r>
      <rPr>
        <sz val="9"/>
        <rFont val="細明體"/>
        <family val="3"/>
        <charset val="136"/>
      </rPr>
      <t>：</t>
    </r>
    <r>
      <rPr>
        <sz val="9"/>
        <rFont val="Times New Roman"/>
        <family val="1"/>
      </rPr>
      <t>Prepared according to Form 1113-01-01-2 by Hualien Agriculture Department.</t>
    </r>
    <phoneticPr fontId="4" type="noConversion"/>
  </si>
  <si>
    <t>Source：Prepared according to Form 1113-01-01-2 by Hualien Agriculture Department.</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</si>
</sst>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76" formatCode="_(* #,##0.00_);_(* \(#,##0.00\);_(* &quot;-&quot;??_);_(@_)"/>
    <numFmt numFmtId="177" formatCode="#,##0.00;#,##0.00;&quot;-&quot;;"/>
    <numFmt numFmtId="178" formatCode="#,##0.0000_);\(#,##0.0000\)"/>
    <numFmt numFmtId="179" formatCode="#,##0.00_);[Red]\(#,##0.00\)"/>
    <numFmt numFmtId="180" formatCode="#,##0;\-#,###;\-"/>
    <numFmt numFmtId="181" formatCode="* #,##0.00;\-* #,##0.00;\-"/>
    <numFmt numFmtId="182" formatCode="_-* #,##0_-;\-* #,##0_-;_-* &quot;-&quot;??_-;_-@_-"/>
  </numFmts>
  <fonts count="26">
    <font>
      <sz val="9"/>
      <name val="Times New Roman"/>
      <family val="1"/>
    </font>
    <font>
      <sz val="12"/>
      <name val="Times New Roman"/>
      <family val="1"/>
    </font>
    <font>
      <sz val="9"/>
      <name val="Times New Roman"/>
      <family val="1"/>
    </font>
    <font>
      <sz val="16"/>
      <name val="Times New Roman"/>
      <family val="1"/>
    </font>
    <font>
      <sz val="9"/>
      <name val="新細明體"/>
      <family val="1"/>
      <charset val="136"/>
    </font>
    <font>
      <sz val="9"/>
      <name val="細明體"/>
      <family val="3"/>
      <charset val="136"/>
    </font>
    <font>
      <sz val="16"/>
      <name val="細明體"/>
      <family val="3"/>
      <charset val="136"/>
    </font>
    <font>
      <sz val="16"/>
      <name val="新細明體"/>
      <family val="1"/>
      <charset val="136"/>
    </font>
    <font>
      <sz val="12"/>
      <color indexed="9"/>
      <name val="新細明體"/>
      <family val="1"/>
      <charset val="136"/>
    </font>
    <font>
      <sz val="10"/>
      <name val="標楷體"/>
      <family val="4"/>
      <charset val="136"/>
    </font>
    <font>
      <sz val="10"/>
      <name val="微軟正黑體"/>
      <family val="2"/>
      <charset val="136"/>
    </font>
    <font>
      <u/>
      <sz val="12"/>
      <name val="標楷體"/>
      <family val="4"/>
      <charset val="136"/>
    </font>
    <font>
      <sz val="12"/>
      <name val="標楷體"/>
      <family val="4"/>
      <charset val="136"/>
    </font>
    <font>
      <sz val="14"/>
      <name val="標楷體"/>
      <family val="4"/>
      <charset val="136"/>
    </font>
    <font>
      <sz val="12"/>
      <name val="新細明體"/>
      <family val="1"/>
      <charset val="136"/>
    </font>
    <font>
      <sz val="9"/>
      <color indexed="81"/>
      <name val="Tahoma"/>
      <family val="2"/>
    </font>
    <font>
      <b/>
      <sz val="9"/>
      <color indexed="81"/>
      <name val="Tahoma"/>
      <family val="2"/>
    </font>
    <font>
      <sz val="9"/>
      <color indexed="81"/>
      <name val="細明體"/>
      <family val="3"/>
      <charset val="136"/>
    </font>
    <font>
      <sz val="12"/>
      <color theme="1"/>
      <name val="Courier"/>
    </font>
    <font>
      <sz val="14"/>
      <color theme="1"/>
      <name val="標楷體"/>
      <family val="4"/>
      <charset val="136"/>
    </font>
    <font>
      <sz val="14"/>
      <color theme="1"/>
      <name val="Times New Roman"/>
      <family val="1"/>
    </font>
    <font>
      <sz val="28"/>
      <color theme="1"/>
      <name val="標楷體"/>
      <family val="4"/>
      <charset val="136"/>
    </font>
    <font>
      <sz val="18"/>
      <color theme="1"/>
      <name val="標楷體"/>
      <family val="4"/>
      <charset val="136"/>
    </font>
    <font>
      <sz val="14"/>
      <color theme="1"/>
      <name val="Calibri"/>
      <family val="2"/>
    </font>
    <font>
      <sz val="14"/>
      <color rgb="FF000000"/>
      <name val="標楷體"/>
      <family val="4"/>
      <charset val="136"/>
    </font>
    <font>
      <sz val="14"/>
      <color theme="1"/>
      <name val="Courier"/>
    </font>
  </fonts>
  <fills count="5">
    <fill>
      <patternFill patternType="none"/>
    </fill>
    <fill>
      <patternFill patternType="gray125"/>
    </fill>
    <fill>
      <patternFill patternType="solid">
        <fgColor indexed="49"/>
        <bgColor indexed="40"/>
      </patternFill>
    </fill>
    <fill>
      <patternFill patternType="solid">
        <fgColor theme="0" tint="-4.9989318521683403E-2"/>
        <bgColor indexed="64"/>
      </patternFill>
    </fill>
    <fill>
      <patternFill patternType="solid">
        <fgColor rgb="FFFFFF00"/>
        <bgColor indexed="64"/>
      </patternFill>
    </fill>
  </fills>
  <borders count="81">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medium">
        <color indexed="8"/>
      </bottom>
      <diagonal/>
    </border>
    <border>
      <left style="medium">
        <color indexed="8"/>
      </left>
      <right style="medium">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bottom style="medium">
        <color indexed="8"/>
      </bottom>
      <diagonal/>
    </border>
    <border>
      <left/>
      <right/>
      <top style="medium">
        <color indexed="8"/>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8"/>
      </left>
      <right/>
      <top/>
      <bottom style="medium">
        <color indexed="8"/>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8"/>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medium">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s>
  <cellStyleXfs count="4">
    <xf numFmtId="0" fontId="0" fillId="0" borderId="0" applyBorder="0"/>
    <xf numFmtId="0" fontId="8" fillId="2" borderId="0" applyNumberFormat="0" applyBorder="0" applyAlignment="0" applyProtection="0"/>
    <xf numFmtId="176" fontId="1" fillId="0" borderId="0" applyFont="0" applyFill="0" applyBorder="0" applyAlignment="0" applyProtection="0"/>
    <xf numFmtId="0" fontId="18" fillId="0" borderId="0" applyFill="0" applyBorder="0" applyAlignment="0" applyProtection="0"/>
  </cellStyleXfs>
  <cellXfs count="177">
    <xf numFmtId="0" fontId="0" fillId="0" borderId="0" xfId="0"/>
    <xf numFmtId="4" fontId="2" fillId="0" borderId="0" xfId="0" applyNumberFormat="1" applyFont="1" applyAlignment="1">
      <alignment vertical="center"/>
    </xf>
    <xf numFmtId="39" fontId="2" fillId="0" borderId="1" xfId="0" applyNumberFormat="1" applyFont="1" applyBorder="1" applyAlignment="1">
      <alignment vertical="center"/>
    </xf>
    <xf numFmtId="4" fontId="2" fillId="0" borderId="0" xfId="0" applyNumberFormat="1" applyFont="1" applyAlignment="1"/>
    <xf numFmtId="4" fontId="2" fillId="0" borderId="0" xfId="0" applyNumberFormat="1" applyFont="1" applyBorder="1" applyAlignment="1">
      <alignment vertical="center"/>
    </xf>
    <xf numFmtId="4" fontId="4" fillId="0" borderId="0" xfId="0" applyNumberFormat="1" applyFont="1" applyAlignment="1">
      <alignment horizontal="right" vertical="center"/>
    </xf>
    <xf numFmtId="39" fontId="2" fillId="0" borderId="2" xfId="0" applyNumberFormat="1" applyFont="1" applyBorder="1" applyAlignment="1">
      <alignment vertical="center"/>
    </xf>
    <xf numFmtId="49" fontId="2" fillId="0" borderId="1" xfId="0" applyNumberFormat="1" applyFont="1" applyBorder="1" applyAlignment="1">
      <alignment horizontal="right" vertical="center"/>
    </xf>
    <xf numFmtId="4" fontId="4" fillId="0" borderId="0" xfId="0" quotePrefix="1" applyNumberFormat="1" applyFont="1" applyAlignment="1">
      <alignment horizontal="left" vertical="center"/>
    </xf>
    <xf numFmtId="177" fontId="2" fillId="0" borderId="3" xfId="0" applyNumberFormat="1" applyFont="1" applyBorder="1" applyAlignment="1">
      <alignment vertical="center"/>
    </xf>
    <xf numFmtId="177" fontId="2" fillId="0" borderId="0" xfId="0" applyNumberFormat="1" applyFont="1" applyBorder="1" applyAlignment="1">
      <alignment vertical="center"/>
    </xf>
    <xf numFmtId="177" fontId="2" fillId="0" borderId="0" xfId="0" applyNumberFormat="1" applyFont="1" applyAlignment="1">
      <alignment vertical="center"/>
    </xf>
    <xf numFmtId="4" fontId="2" fillId="0" borderId="0" xfId="0" applyNumberFormat="1" applyFont="1" applyAlignment="1">
      <alignment horizontal="right" vertical="center"/>
    </xf>
    <xf numFmtId="4" fontId="4" fillId="0" borderId="0" xfId="0" applyNumberFormat="1" applyFont="1" applyAlignment="1">
      <alignment horizontal="left" vertical="center"/>
    </xf>
    <xf numFmtId="49" fontId="4" fillId="0" borderId="4" xfId="0" applyNumberFormat="1" applyFont="1" applyBorder="1" applyAlignment="1">
      <alignment horizontal="left" vertical="center" indent="1"/>
    </xf>
    <xf numFmtId="4" fontId="3" fillId="0" borderId="0" xfId="0" applyNumberFormat="1" applyFont="1" applyAlignment="1">
      <alignment vertical="center"/>
    </xf>
    <xf numFmtId="179" fontId="2" fillId="0" borderId="5" xfId="0" applyNumberFormat="1" applyFont="1" applyBorder="1" applyAlignment="1">
      <alignment horizontal="right" vertical="center" wrapText="1"/>
    </xf>
    <xf numFmtId="179" fontId="2" fillId="0" borderId="6" xfId="0" applyNumberFormat="1" applyFont="1" applyBorder="1" applyAlignment="1">
      <alignment horizontal="right" vertical="center" wrapText="1"/>
    </xf>
    <xf numFmtId="179" fontId="2" fillId="0" borderId="3" xfId="0" applyNumberFormat="1" applyFont="1" applyBorder="1" applyAlignment="1">
      <alignment horizontal="right" vertical="center" wrapText="1"/>
    </xf>
    <xf numFmtId="179" fontId="2" fillId="0" borderId="0" xfId="0" applyNumberFormat="1" applyFont="1" applyBorder="1" applyAlignment="1">
      <alignment horizontal="right" vertical="center" wrapText="1"/>
    </xf>
    <xf numFmtId="4" fontId="4" fillId="0" borderId="0" xfId="0" applyNumberFormat="1" applyFont="1" applyAlignment="1">
      <alignment vertical="center"/>
    </xf>
    <xf numFmtId="4" fontId="4" fillId="0" borderId="4" xfId="0" applyNumberFormat="1" applyFont="1" applyBorder="1" applyAlignment="1">
      <alignment horizontal="center" vertical="center"/>
    </xf>
    <xf numFmtId="4" fontId="4" fillId="0" borderId="7" xfId="0" quotePrefix="1" applyNumberFormat="1" applyFont="1" applyBorder="1" applyAlignment="1">
      <alignment horizontal="center" vertical="center"/>
    </xf>
    <xf numFmtId="49" fontId="4" fillId="0" borderId="0" xfId="0" applyNumberFormat="1" applyFont="1" applyAlignment="1">
      <alignment horizontal="left" vertical="center"/>
    </xf>
    <xf numFmtId="4" fontId="4" fillId="0" borderId="0" xfId="0" quotePrefix="1" applyNumberFormat="1" applyFont="1" applyAlignment="1">
      <alignment horizontal="left"/>
    </xf>
    <xf numFmtId="178" fontId="4" fillId="0" borderId="0" xfId="0" applyNumberFormat="1" applyFont="1" applyBorder="1" applyAlignment="1">
      <alignment horizontal="center" vertical="center" wrapText="1"/>
    </xf>
    <xf numFmtId="0" fontId="4" fillId="0" borderId="0" xfId="0" applyFont="1"/>
    <xf numFmtId="4" fontId="4" fillId="0" borderId="4" xfId="0" applyNumberFormat="1" applyFont="1" applyBorder="1" applyAlignment="1">
      <alignment horizontal="center" vertical="center" wrapText="1"/>
    </xf>
    <xf numFmtId="0" fontId="9" fillId="0" borderId="0" xfId="0" applyFont="1"/>
    <xf numFmtId="0" fontId="9" fillId="0" borderId="8" xfId="0" applyFont="1" applyBorder="1" applyAlignment="1">
      <alignment horizontal="center"/>
    </xf>
    <xf numFmtId="0" fontId="9" fillId="0" borderId="8" xfId="0" applyFont="1" applyBorder="1" applyAlignment="1">
      <alignment horizontal="center" vertical="center"/>
    </xf>
    <xf numFmtId="0" fontId="9" fillId="0" borderId="9" xfId="0" applyFont="1" applyBorder="1" applyAlignment="1">
      <alignment horizontal="left"/>
    </xf>
    <xf numFmtId="0" fontId="10" fillId="0" borderId="10" xfId="0" applyFont="1" applyBorder="1"/>
    <xf numFmtId="0" fontId="9" fillId="0" borderId="11" xfId="0" applyFont="1" applyBorder="1" applyAlignment="1">
      <alignment vertical="center"/>
    </xf>
    <xf numFmtId="0" fontId="9" fillId="0" borderId="12" xfId="0" applyFont="1" applyBorder="1"/>
    <xf numFmtId="0" fontId="9" fillId="0" borderId="13" xfId="0" applyFont="1" applyBorder="1" applyAlignment="1" applyProtection="1">
      <alignment horizontal="center" vertical="center"/>
      <protection locked="0"/>
    </xf>
    <xf numFmtId="0" fontId="9" fillId="0" borderId="14" xfId="0" applyFont="1" applyBorder="1" applyAlignment="1">
      <alignment horizontal="left"/>
    </xf>
    <xf numFmtId="0" fontId="10" fillId="0" borderId="15" xfId="0" applyFont="1" applyBorder="1"/>
    <xf numFmtId="0" fontId="9" fillId="0" borderId="16" xfId="0" applyFont="1" applyBorder="1" applyAlignment="1">
      <alignment vertical="center"/>
    </xf>
    <xf numFmtId="0" fontId="9" fillId="0" borderId="0" xfId="0" applyFont="1" applyAlignment="1">
      <alignment horizontal="center" vertical="center"/>
    </xf>
    <xf numFmtId="0" fontId="9" fillId="0" borderId="17" xfId="0" applyFont="1" applyBorder="1"/>
    <xf numFmtId="0" fontId="9" fillId="0" borderId="0" xfId="0" applyFont="1" applyBorder="1" applyAlignment="1">
      <alignment horizontal="center"/>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vertical="top"/>
      <protection locked="0"/>
    </xf>
    <xf numFmtId="181" fontId="13" fillId="0" borderId="0" xfId="2" applyNumberFormat="1" applyFont="1" applyFill="1" applyBorder="1" applyAlignment="1" applyProtection="1"/>
    <xf numFmtId="181" fontId="9" fillId="0" borderId="0" xfId="2" applyNumberFormat="1" applyFont="1" applyFill="1" applyBorder="1" applyAlignment="1" applyProtection="1"/>
    <xf numFmtId="179" fontId="1" fillId="0" borderId="0" xfId="0" applyNumberFormat="1" applyFont="1" applyBorder="1" applyAlignment="1" applyProtection="1">
      <alignment horizontal="right" vertical="center"/>
      <protection locked="0"/>
    </xf>
    <xf numFmtId="0" fontId="0" fillId="0" borderId="0" xfId="0" applyBorder="1"/>
    <xf numFmtId="0" fontId="14" fillId="0" borderId="0" xfId="1" applyNumberFormat="1" applyFont="1" applyFill="1" applyBorder="1" applyAlignment="1" applyProtection="1">
      <alignment horizontal="right" vertical="center"/>
      <protection locked="0"/>
    </xf>
    <xf numFmtId="181" fontId="9" fillId="0" borderId="0" xfId="2" applyNumberFormat="1" applyFont="1" applyFill="1" applyBorder="1" applyAlignment="1" applyProtection="1">
      <alignment horizontal="right"/>
    </xf>
    <xf numFmtId="0" fontId="9" fillId="0" borderId="0" xfId="0" applyFont="1" applyBorder="1" applyAlignment="1">
      <alignment horizontal="center" vertical="center"/>
    </xf>
    <xf numFmtId="0" fontId="9" fillId="0" borderId="0" xfId="0" applyFont="1" applyBorder="1"/>
    <xf numFmtId="0" fontId="9" fillId="0" borderId="20" xfId="0" applyFont="1" applyBorder="1"/>
    <xf numFmtId="0" fontId="9" fillId="0" borderId="21" xfId="0" applyFont="1" applyBorder="1"/>
    <xf numFmtId="0" fontId="9" fillId="0" borderId="22" xfId="0" applyFont="1" applyBorder="1" applyAlignment="1">
      <alignment horizontal="center" vertical="center"/>
    </xf>
    <xf numFmtId="0" fontId="9" fillId="0" borderId="22" xfId="0" applyFont="1" applyBorder="1"/>
    <xf numFmtId="0" fontId="19" fillId="0" borderId="0" xfId="3" applyFont="1"/>
    <xf numFmtId="0" fontId="19" fillId="0" borderId="52" xfId="3" applyFont="1" applyBorder="1" applyAlignment="1">
      <alignment horizontal="center"/>
    </xf>
    <xf numFmtId="0" fontId="19" fillId="0" borderId="53" xfId="3" applyFont="1" applyBorder="1" applyAlignment="1">
      <alignment horizontal="center" vertical="center"/>
    </xf>
    <xf numFmtId="0" fontId="19" fillId="0" borderId="57" xfId="3" applyFont="1" applyBorder="1"/>
    <xf numFmtId="0" fontId="19" fillId="0" borderId="58" xfId="3" applyFont="1" applyBorder="1"/>
    <xf numFmtId="0" fontId="19" fillId="0" borderId="56" xfId="3" applyFont="1" applyBorder="1" applyAlignment="1" applyProtection="1">
      <alignment horizontal="center" vertical="center"/>
      <protection locked="0"/>
    </xf>
    <xf numFmtId="0" fontId="19" fillId="0" borderId="0" xfId="3" applyFont="1" applyAlignment="1">
      <alignment horizontal="center" vertical="center"/>
    </xf>
    <xf numFmtId="0" fontId="19" fillId="0" borderId="0" xfId="3" applyFont="1" applyBorder="1"/>
    <xf numFmtId="0" fontId="19" fillId="0" borderId="57" xfId="3" applyFont="1" applyBorder="1" applyAlignment="1">
      <alignment horizontal="center" vertical="center"/>
    </xf>
    <xf numFmtId="0" fontId="19" fillId="0" borderId="57" xfId="3" applyFont="1" applyBorder="1" applyAlignment="1">
      <alignment horizontal="center"/>
    </xf>
    <xf numFmtId="0" fontId="19" fillId="0" borderId="0" xfId="3" applyFont="1" applyAlignment="1">
      <alignment horizontal="center"/>
    </xf>
    <xf numFmtId="0" fontId="19" fillId="0" borderId="0" xfId="3" applyFont="1" applyAlignment="1">
      <alignment horizontal="left"/>
    </xf>
    <xf numFmtId="0" fontId="19" fillId="0" borderId="63" xfId="3" applyFont="1" applyBorder="1"/>
    <xf numFmtId="0" fontId="19" fillId="0" borderId="67" xfId="3" applyFont="1" applyBorder="1"/>
    <xf numFmtId="0" fontId="19" fillId="0" borderId="69" xfId="3" applyFont="1" applyBorder="1" applyAlignment="1" applyProtection="1">
      <alignment horizontal="center"/>
      <protection locked="0"/>
    </xf>
    <xf numFmtId="0" fontId="19" fillId="0" borderId="69" xfId="3" applyFont="1" applyBorder="1" applyAlignment="1" applyProtection="1">
      <alignment horizontal="center" vertical="top"/>
      <protection locked="0"/>
    </xf>
    <xf numFmtId="0" fontId="19" fillId="0" borderId="77" xfId="3" applyFont="1" applyBorder="1"/>
    <xf numFmtId="0" fontId="19" fillId="0" borderId="78" xfId="3" applyFont="1" applyBorder="1" applyAlignment="1">
      <alignment horizontal="center" vertical="center"/>
    </xf>
    <xf numFmtId="0" fontId="19" fillId="0" borderId="0" xfId="3" applyFont="1" applyBorder="1" applyAlignment="1">
      <alignment horizontal="center" vertical="center"/>
    </xf>
    <xf numFmtId="0" fontId="19" fillId="0" borderId="68" xfId="3" applyFont="1" applyBorder="1" applyAlignment="1">
      <alignment horizontal="center" vertical="center"/>
    </xf>
    <xf numFmtId="0" fontId="19" fillId="0" borderId="79" xfId="3" applyFont="1" applyBorder="1"/>
    <xf numFmtId="0" fontId="19" fillId="0" borderId="80" xfId="3" applyFont="1" applyBorder="1"/>
    <xf numFmtId="43" fontId="22" fillId="3" borderId="0" xfId="3" applyNumberFormat="1" applyFont="1" applyFill="1" applyAlignment="1" applyProtection="1">
      <alignment horizontal="right"/>
      <protection locked="0"/>
    </xf>
    <xf numFmtId="43" fontId="22" fillId="0" borderId="0" xfId="3" applyNumberFormat="1" applyFont="1" applyAlignment="1" applyProtection="1">
      <alignment horizontal="right"/>
      <protection locked="0"/>
    </xf>
    <xf numFmtId="0" fontId="23" fillId="0" borderId="0" xfId="0" applyNumberFormat="1" applyFont="1" applyFill="1" applyBorder="1" applyAlignment="1" applyProtection="1"/>
    <xf numFmtId="182" fontId="19" fillId="0" borderId="0" xfId="2" applyNumberFormat="1" applyFont="1"/>
    <xf numFmtId="0" fontId="24" fillId="0" borderId="0" xfId="3" applyFont="1" applyAlignment="1" applyProtection="1">
      <alignment horizontal="left"/>
      <protection locked="0"/>
    </xf>
    <xf numFmtId="0" fontId="24" fillId="0" borderId="0" xfId="3" applyFont="1"/>
    <xf numFmtId="0" fontId="24" fillId="0" borderId="0" xfId="3" applyFont="1" applyAlignment="1">
      <alignment horizontal="left"/>
    </xf>
    <xf numFmtId="0" fontId="24" fillId="0" borderId="0" xfId="3" applyFont="1" applyAlignment="1" applyProtection="1">
      <alignment horizontal="right"/>
      <protection locked="0"/>
    </xf>
    <xf numFmtId="0" fontId="24" fillId="0" borderId="0" xfId="3" applyFont="1" applyAlignment="1">
      <alignment horizontal="right"/>
    </xf>
    <xf numFmtId="0" fontId="24" fillId="0" borderId="0" xfId="3" applyFont="1" applyAlignment="1">
      <alignment horizontal="center"/>
    </xf>
    <xf numFmtId="0" fontId="25" fillId="0" borderId="0" xfId="3" applyFont="1"/>
    <xf numFmtId="182" fontId="2" fillId="0" borderId="0" xfId="0" applyNumberFormat="1" applyFont="1" applyBorder="1" applyAlignment="1">
      <alignment horizontal="right" vertical="center" wrapText="1"/>
    </xf>
    <xf numFmtId="0" fontId="0" fillId="0" borderId="35" xfId="0" applyBorder="1"/>
    <xf numFmtId="0" fontId="0" fillId="4" borderId="35" xfId="0" applyFill="1" applyBorder="1"/>
    <xf numFmtId="4" fontId="7" fillId="0" borderId="0" xfId="0" applyNumberFormat="1" applyFont="1" applyAlignment="1">
      <alignment horizontal="center" vertical="center"/>
    </xf>
    <xf numFmtId="4" fontId="3" fillId="0" borderId="0" xfId="0" applyNumberFormat="1" applyFont="1" applyAlignment="1">
      <alignment horizontal="center" vertical="center"/>
    </xf>
    <xf numFmtId="4" fontId="4" fillId="0" borderId="29"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30" xfId="0" applyNumberFormat="1" applyFont="1" applyBorder="1" applyAlignment="1">
      <alignment horizontal="center" vertical="center" wrapText="1"/>
    </xf>
    <xf numFmtId="4" fontId="4" fillId="0" borderId="31" xfId="0" applyNumberFormat="1" applyFont="1" applyBorder="1" applyAlignment="1">
      <alignment horizontal="center" vertical="center" wrapText="1"/>
    </xf>
    <xf numFmtId="4" fontId="4" fillId="0" borderId="32" xfId="0" applyNumberFormat="1" applyFont="1" applyBorder="1" applyAlignment="1">
      <alignment horizontal="center" vertical="center" wrapText="1"/>
    </xf>
    <xf numFmtId="4" fontId="4" fillId="0" borderId="33" xfId="0" applyNumberFormat="1" applyFont="1" applyBorder="1" applyAlignment="1">
      <alignment horizontal="center" vertical="center" wrapText="1"/>
    </xf>
    <xf numFmtId="4" fontId="4" fillId="0" borderId="34" xfId="0" applyNumberFormat="1" applyFont="1" applyBorder="1" applyAlignment="1">
      <alignment horizontal="center" vertical="center" wrapText="1"/>
    </xf>
    <xf numFmtId="4" fontId="4" fillId="0" borderId="24" xfId="0" applyNumberFormat="1" applyFont="1" applyBorder="1" applyAlignment="1">
      <alignment horizontal="center" vertical="center" wrapText="1"/>
    </xf>
    <xf numFmtId="4" fontId="4" fillId="0" borderId="25" xfId="0" applyNumberFormat="1" applyFont="1" applyBorder="1" applyAlignment="1">
      <alignment horizontal="center" vertical="center" wrapText="1"/>
    </xf>
    <xf numFmtId="4" fontId="4" fillId="0" borderId="26" xfId="0" applyNumberFormat="1" applyFont="1" applyBorder="1" applyAlignment="1">
      <alignment horizontal="center" vertical="center" wrapText="1"/>
    </xf>
    <xf numFmtId="4" fontId="4" fillId="0" borderId="27" xfId="0" applyNumberFormat="1" applyFont="1" applyBorder="1" applyAlignment="1">
      <alignment horizontal="center" vertical="center" wrapText="1"/>
    </xf>
    <xf numFmtId="4" fontId="4" fillId="0" borderId="28" xfId="0" applyNumberFormat="1" applyFont="1" applyBorder="1" applyAlignment="1">
      <alignment horizontal="center" vertical="center"/>
    </xf>
    <xf numFmtId="4" fontId="4" fillId="0" borderId="35" xfId="0" applyNumberFormat="1" applyFont="1" applyBorder="1" applyAlignment="1">
      <alignment horizontal="center" vertical="center" wrapText="1"/>
    </xf>
    <xf numFmtId="4" fontId="4" fillId="0" borderId="36" xfId="0" applyNumberFormat="1" applyFont="1" applyBorder="1" applyAlignment="1">
      <alignment horizontal="center" vertical="center" wrapText="1"/>
    </xf>
    <xf numFmtId="4" fontId="4" fillId="0" borderId="28" xfId="0" applyNumberFormat="1" applyFont="1" applyBorder="1" applyAlignment="1">
      <alignment horizontal="center" vertical="center" wrapText="1"/>
    </xf>
    <xf numFmtId="4" fontId="4" fillId="0" borderId="37" xfId="0" applyNumberFormat="1" applyFont="1" applyBorder="1" applyAlignment="1">
      <alignment horizontal="center" vertical="center" wrapText="1"/>
    </xf>
    <xf numFmtId="0" fontId="22" fillId="0" borderId="0" xfId="3" applyFont="1" applyBorder="1" applyAlignment="1">
      <alignment horizontal="center"/>
    </xf>
    <xf numFmtId="0" fontId="22" fillId="0" borderId="68" xfId="3" applyFont="1" applyBorder="1" applyAlignment="1">
      <alignment horizontal="center"/>
    </xf>
    <xf numFmtId="0" fontId="24" fillId="0" borderId="0" xfId="3" applyFont="1" applyAlignment="1">
      <alignment horizontal="center"/>
    </xf>
    <xf numFmtId="0" fontId="24" fillId="0" borderId="0" xfId="3" applyFont="1" applyAlignment="1" applyProtection="1">
      <alignment horizontal="left"/>
      <protection locked="0"/>
    </xf>
    <xf numFmtId="0" fontId="19" fillId="0" borderId="54" xfId="3" applyFont="1" applyBorder="1" applyAlignment="1">
      <alignment horizontal="center"/>
    </xf>
    <xf numFmtId="0" fontId="19" fillId="0" borderId="55" xfId="3" applyFont="1" applyBorder="1" applyAlignment="1">
      <alignment horizontal="center"/>
    </xf>
    <xf numFmtId="0" fontId="19" fillId="0" borderId="56" xfId="3" applyFont="1" applyBorder="1"/>
    <xf numFmtId="0" fontId="20" fillId="0" borderId="57" xfId="3" applyFont="1" applyBorder="1"/>
    <xf numFmtId="0" fontId="19" fillId="0" borderId="59" xfId="3" applyFont="1" applyBorder="1" applyAlignment="1">
      <alignment horizontal="center"/>
    </xf>
    <xf numFmtId="0" fontId="19" fillId="0" borderId="60" xfId="3" applyFont="1" applyBorder="1" applyAlignment="1">
      <alignment horizontal="center"/>
    </xf>
    <xf numFmtId="0" fontId="21" fillId="0" borderId="0" xfId="3" applyFont="1" applyAlignment="1">
      <alignment horizontal="center" wrapText="1"/>
    </xf>
    <xf numFmtId="0" fontId="21" fillId="0" borderId="0" xfId="3" applyFont="1" applyAlignment="1">
      <alignment wrapText="1"/>
    </xf>
    <xf numFmtId="0" fontId="19" fillId="0" borderId="57" xfId="3" applyFont="1" applyBorder="1" applyAlignment="1">
      <alignment horizontal="center"/>
    </xf>
    <xf numFmtId="0" fontId="19" fillId="0" borderId="61" xfId="3" applyFont="1" applyBorder="1" applyAlignment="1">
      <alignment horizontal="center" vertical="center"/>
    </xf>
    <xf numFmtId="0" fontId="19" fillId="0" borderId="62" xfId="3" applyFont="1" applyBorder="1"/>
    <xf numFmtId="0" fontId="19" fillId="0" borderId="0" xfId="3" applyFont="1" applyBorder="1"/>
    <xf numFmtId="0" fontId="19" fillId="0" borderId="68" xfId="3" applyFont="1" applyBorder="1"/>
    <xf numFmtId="0" fontId="19" fillId="0" borderId="75" xfId="3" applyFont="1" applyBorder="1"/>
    <xf numFmtId="0" fontId="19" fillId="0" borderId="76" xfId="3" applyFont="1" applyBorder="1"/>
    <xf numFmtId="0" fontId="19" fillId="0" borderId="64" xfId="3" applyFont="1" applyBorder="1" applyAlignment="1">
      <alignment horizontal="center"/>
    </xf>
    <xf numFmtId="0" fontId="19" fillId="0" borderId="65" xfId="3" applyFont="1" applyBorder="1" applyAlignment="1">
      <alignment horizontal="center"/>
    </xf>
    <xf numFmtId="0" fontId="19" fillId="0" borderId="66" xfId="3" applyFont="1" applyBorder="1" applyAlignment="1">
      <alignment horizontal="center"/>
    </xf>
    <xf numFmtId="0" fontId="19" fillId="0" borderId="70" xfId="3" applyFont="1" applyBorder="1" applyAlignment="1" applyProtection="1">
      <alignment horizontal="center" vertical="center"/>
      <protection locked="0"/>
    </xf>
    <xf numFmtId="0" fontId="19" fillId="0" borderId="78" xfId="3" applyFont="1" applyBorder="1" applyAlignment="1">
      <alignment vertical="center"/>
    </xf>
    <xf numFmtId="0" fontId="19" fillId="0" borderId="71" xfId="3" applyFont="1" applyBorder="1" applyAlignment="1" applyProtection="1">
      <alignment horizontal="center" vertical="center"/>
      <protection locked="0"/>
    </xf>
    <xf numFmtId="0" fontId="19" fillId="0" borderId="72" xfId="3" applyFont="1" applyBorder="1" applyAlignment="1" applyProtection="1">
      <alignment horizontal="center" vertical="center"/>
      <protection locked="0"/>
    </xf>
    <xf numFmtId="0" fontId="19" fillId="0" borderId="73" xfId="3" applyFont="1" applyBorder="1" applyAlignment="1" applyProtection="1">
      <alignment horizontal="center" vertical="center"/>
      <protection locked="0"/>
    </xf>
    <xf numFmtId="0" fontId="19" fillId="0" borderId="74" xfId="3" applyFont="1" applyBorder="1" applyAlignment="1">
      <alignment horizontal="center" vertical="center"/>
    </xf>
    <xf numFmtId="0" fontId="19" fillId="0" borderId="78" xfId="3" applyFont="1" applyBorder="1" applyAlignment="1">
      <alignment horizontal="center" vertical="center"/>
    </xf>
    <xf numFmtId="180" fontId="22" fillId="0" borderId="0" xfId="3" applyNumberFormat="1" applyFont="1" applyBorder="1" applyAlignment="1">
      <alignment horizontal="center"/>
    </xf>
    <xf numFmtId="180" fontId="22" fillId="0" borderId="68" xfId="3" applyNumberFormat="1" applyFont="1" applyBorder="1" applyAlignment="1">
      <alignment horizontal="center"/>
    </xf>
    <xf numFmtId="0" fontId="0" fillId="0" borderId="5" xfId="0" applyBorder="1" applyAlignment="1">
      <alignment horizontal="center"/>
    </xf>
    <xf numFmtId="0" fontId="0" fillId="0" borderId="37"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5" fillId="0" borderId="27" xfId="0" applyFont="1" applyBorder="1" applyAlignment="1">
      <alignment horizontal="center"/>
    </xf>
    <xf numFmtId="0" fontId="5" fillId="0" borderId="36" xfId="0" applyFont="1" applyBorder="1" applyAlignment="1">
      <alignment horizontal="center"/>
    </xf>
    <xf numFmtId="0" fontId="5" fillId="0" borderId="28" xfId="0" applyFont="1" applyBorder="1" applyAlignment="1">
      <alignment horizontal="center"/>
    </xf>
    <xf numFmtId="0" fontId="0" fillId="0" borderId="27" xfId="0" applyBorder="1" applyAlignment="1">
      <alignment horizontal="center"/>
    </xf>
    <xf numFmtId="0" fontId="0" fillId="0" borderId="36" xfId="0"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0" fillId="0" borderId="34" xfId="0" applyBorder="1" applyAlignment="1">
      <alignment horizontal="center" wrapText="1"/>
    </xf>
    <xf numFmtId="0" fontId="0" fillId="0" borderId="33" xfId="0" applyBorder="1" applyAlignment="1">
      <alignment horizontal="center" wrapText="1"/>
    </xf>
    <xf numFmtId="0" fontId="12" fillId="0" borderId="0" xfId="0" applyFont="1" applyBorder="1" applyAlignment="1">
      <alignment horizontal="center"/>
    </xf>
    <xf numFmtId="0" fontId="12" fillId="0" borderId="0" xfId="0" applyFont="1" applyBorder="1" applyAlignment="1">
      <alignment horizontal="left"/>
    </xf>
    <xf numFmtId="0" fontId="9" fillId="0" borderId="38" xfId="0" applyFont="1" applyBorder="1"/>
    <xf numFmtId="0" fontId="11" fillId="0" borderId="0" xfId="0" applyFont="1" applyBorder="1" applyAlignment="1">
      <alignment horizontal="center"/>
    </xf>
    <xf numFmtId="0" fontId="9" fillId="0" borderId="0"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0" xfId="0" applyFont="1" applyBorder="1" applyAlignment="1">
      <alignment horizontal="center" vertical="center"/>
    </xf>
    <xf numFmtId="0" fontId="9" fillId="0" borderId="51" xfId="0" applyFont="1" applyBorder="1" applyAlignment="1">
      <alignment horizontal="center" vertical="center"/>
    </xf>
    <xf numFmtId="180" fontId="12" fillId="0" borderId="0" xfId="0" applyNumberFormat="1" applyFont="1" applyBorder="1" applyAlignment="1">
      <alignment horizontal="center"/>
    </xf>
    <xf numFmtId="49" fontId="0" fillId="0" borderId="0" xfId="0" applyNumberFormat="1" applyFont="1" applyAlignment="1">
      <alignment horizontal="left" vertical="center"/>
    </xf>
  </cellXfs>
  <cellStyles count="4">
    <cellStyle name="Excel_BuiltIn_60% - 輔色5" xfId="1" xr:uid="{00000000-0005-0000-0000-000000000000}"/>
    <cellStyle name="一般" xfId="0" builtinId="0"/>
    <cellStyle name="一般 2" xfId="3" xr:uid="{00000000-0005-0000-0000-000002000000}"/>
    <cellStyle name="千分位" xfId="2"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topLeftCell="A32" zoomScaleNormal="100" workbookViewId="0">
      <selection activeCell="D48" sqref="D48"/>
    </sheetView>
  </sheetViews>
  <sheetFormatPr defaultColWidth="14.42578125" defaultRowHeight="19.95" customHeight="1"/>
  <cols>
    <col min="1" max="1" width="25.140625" style="20" customWidth="1"/>
    <col min="2" max="2" width="13.7109375" style="1" customWidth="1"/>
    <col min="3" max="3" width="10.85546875" style="1" customWidth="1"/>
    <col min="4" max="4" width="14.7109375" style="1" customWidth="1"/>
    <col min="5" max="6" width="10.85546875" style="1" customWidth="1"/>
    <col min="7" max="7" width="14.140625" style="1" customWidth="1"/>
    <col min="8" max="16384" width="14.42578125" style="1"/>
  </cols>
  <sheetData>
    <row r="1" spans="1:8" s="20" customFormat="1" ht="12" customHeight="1">
      <c r="A1" s="26"/>
      <c r="G1" s="5" t="s">
        <v>104</v>
      </c>
    </row>
    <row r="2" spans="1:8" ht="18.75" customHeight="1">
      <c r="A2" s="92" t="s">
        <v>59</v>
      </c>
      <c r="B2" s="92"/>
      <c r="C2" s="92"/>
      <c r="D2" s="92"/>
      <c r="E2" s="92"/>
      <c r="F2" s="92"/>
      <c r="G2" s="92"/>
    </row>
    <row r="3" spans="1:8" ht="19.5" customHeight="1">
      <c r="A3" s="93" t="s">
        <v>10</v>
      </c>
      <c r="B3" s="93"/>
      <c r="C3" s="93"/>
      <c r="D3" s="93"/>
      <c r="E3" s="93"/>
      <c r="F3" s="93"/>
      <c r="G3" s="93"/>
    </row>
    <row r="4" spans="1:8" ht="12.75" customHeight="1" thickBot="1">
      <c r="A4" s="13" t="s">
        <v>0</v>
      </c>
      <c r="G4" s="12" t="s">
        <v>1</v>
      </c>
    </row>
    <row r="5" spans="1:8" s="20" customFormat="1" ht="30" customHeight="1">
      <c r="A5" s="94" t="s">
        <v>12</v>
      </c>
      <c r="B5" s="97" t="s">
        <v>17</v>
      </c>
      <c r="C5" s="101" t="s">
        <v>18</v>
      </c>
      <c r="D5" s="102"/>
      <c r="E5" s="102"/>
      <c r="F5" s="103"/>
      <c r="G5" s="97" t="s">
        <v>19</v>
      </c>
    </row>
    <row r="6" spans="1:8" s="20" customFormat="1" ht="30" customHeight="1">
      <c r="A6" s="95"/>
      <c r="B6" s="98"/>
      <c r="C6" s="100" t="s">
        <v>20</v>
      </c>
      <c r="D6" s="100" t="s">
        <v>21</v>
      </c>
      <c r="E6" s="104" t="s">
        <v>22</v>
      </c>
      <c r="F6" s="105"/>
      <c r="G6" s="98"/>
    </row>
    <row r="7" spans="1:8" s="20" customFormat="1" ht="30" customHeight="1">
      <c r="A7" s="95"/>
      <c r="B7" s="98"/>
      <c r="C7" s="98"/>
      <c r="D7" s="98"/>
      <c r="E7" s="100" t="s">
        <v>23</v>
      </c>
      <c r="F7" s="100" t="s">
        <v>24</v>
      </c>
      <c r="G7" s="98"/>
      <c r="H7" s="25"/>
    </row>
    <row r="8" spans="1:8" s="20" customFormat="1" ht="30" customHeight="1">
      <c r="A8" s="96"/>
      <c r="B8" s="99"/>
      <c r="C8" s="99"/>
      <c r="D8" s="99"/>
      <c r="E8" s="99"/>
      <c r="F8" s="99"/>
      <c r="G8" s="99"/>
    </row>
    <row r="9" spans="1:8" ht="19.5" hidden="1" customHeight="1">
      <c r="A9" s="21" t="s">
        <v>25</v>
      </c>
      <c r="B9" s="9">
        <f t="shared" ref="B9:B15" si="0">SUM(C9,G9)</f>
        <v>44247.229999999996</v>
      </c>
      <c r="C9" s="10">
        <f t="shared" ref="C9:C15" si="1">SUM(D9:F9)</f>
        <v>13168.68</v>
      </c>
      <c r="D9" s="10">
        <v>12881.51</v>
      </c>
      <c r="E9" s="10">
        <v>287.17</v>
      </c>
      <c r="F9" s="10">
        <v>0</v>
      </c>
      <c r="G9" s="10">
        <v>31078.55</v>
      </c>
      <c r="H9" s="11"/>
    </row>
    <row r="10" spans="1:8" ht="19.5" hidden="1" customHeight="1">
      <c r="A10" s="21" t="s">
        <v>26</v>
      </c>
      <c r="B10" s="9">
        <f t="shared" si="0"/>
        <v>44660.869999999995</v>
      </c>
      <c r="C10" s="10">
        <f t="shared" si="1"/>
        <v>13117.179999999998</v>
      </c>
      <c r="D10" s="10">
        <v>12833.05</v>
      </c>
      <c r="E10" s="10">
        <v>284.13</v>
      </c>
      <c r="F10" s="10">
        <v>0</v>
      </c>
      <c r="G10" s="10">
        <v>31543.69</v>
      </c>
      <c r="H10" s="11"/>
    </row>
    <row r="11" spans="1:8" ht="19.5" hidden="1" customHeight="1">
      <c r="A11" s="21" t="s">
        <v>27</v>
      </c>
      <c r="B11" s="9">
        <f t="shared" si="0"/>
        <v>45020.22</v>
      </c>
      <c r="C11" s="10">
        <f t="shared" si="1"/>
        <v>13131.38</v>
      </c>
      <c r="D11" s="10">
        <v>12847.25</v>
      </c>
      <c r="E11" s="10">
        <v>284.13</v>
      </c>
      <c r="F11" s="10">
        <v>0</v>
      </c>
      <c r="G11" s="10">
        <v>31888.84</v>
      </c>
      <c r="H11" s="11"/>
    </row>
    <row r="12" spans="1:8" ht="19.5" hidden="1" customHeight="1">
      <c r="A12" s="21" t="s">
        <v>28</v>
      </c>
      <c r="B12" s="9">
        <f t="shared" si="0"/>
        <v>44677.82</v>
      </c>
      <c r="C12" s="10">
        <f t="shared" si="1"/>
        <v>13112.42</v>
      </c>
      <c r="D12" s="10">
        <v>12878.29</v>
      </c>
      <c r="E12" s="10">
        <v>234.13</v>
      </c>
      <c r="F12" s="10">
        <v>0</v>
      </c>
      <c r="G12" s="10">
        <v>31565.4</v>
      </c>
      <c r="H12" s="11"/>
    </row>
    <row r="13" spans="1:8" ht="19.5" hidden="1" customHeight="1">
      <c r="A13" s="21" t="s">
        <v>29</v>
      </c>
      <c r="B13" s="9">
        <f t="shared" si="0"/>
        <v>45915.96</v>
      </c>
      <c r="C13" s="10">
        <f t="shared" si="1"/>
        <v>13116.349999999999</v>
      </c>
      <c r="D13" s="10">
        <v>12882.22</v>
      </c>
      <c r="E13" s="10">
        <v>234.13</v>
      </c>
      <c r="F13" s="10">
        <v>0</v>
      </c>
      <c r="G13" s="10">
        <v>32799.61</v>
      </c>
      <c r="H13" s="11"/>
    </row>
    <row r="14" spans="1:8" ht="19.5" hidden="1" customHeight="1">
      <c r="A14" s="21" t="s">
        <v>30</v>
      </c>
      <c r="B14" s="9">
        <f t="shared" si="0"/>
        <v>45962.679999999993</v>
      </c>
      <c r="C14" s="10">
        <f t="shared" si="1"/>
        <v>13095.48</v>
      </c>
      <c r="D14" s="10">
        <v>12717.64</v>
      </c>
      <c r="E14" s="10">
        <v>364.34</v>
      </c>
      <c r="F14" s="10">
        <v>13.5</v>
      </c>
      <c r="G14" s="10">
        <v>32867.199999999997</v>
      </c>
      <c r="H14" s="11"/>
    </row>
    <row r="15" spans="1:8" ht="19.5" hidden="1" customHeight="1">
      <c r="A15" s="21" t="s">
        <v>31</v>
      </c>
      <c r="B15" s="9">
        <f t="shared" si="0"/>
        <v>46310.100000000006</v>
      </c>
      <c r="C15" s="10">
        <f t="shared" si="1"/>
        <v>13246.3</v>
      </c>
      <c r="D15" s="10">
        <v>12898.39</v>
      </c>
      <c r="E15" s="10">
        <v>333.41</v>
      </c>
      <c r="F15" s="10">
        <v>14.5</v>
      </c>
      <c r="G15" s="10">
        <v>33063.800000000003</v>
      </c>
      <c r="H15" s="11"/>
    </row>
    <row r="16" spans="1:8" ht="19.5" hidden="1" customHeight="1">
      <c r="A16" s="21" t="s">
        <v>32</v>
      </c>
      <c r="B16" s="9">
        <v>47131.62</v>
      </c>
      <c r="C16" s="10">
        <v>13258.09</v>
      </c>
      <c r="D16" s="10">
        <v>13249.59</v>
      </c>
      <c r="E16" s="10">
        <v>0</v>
      </c>
      <c r="F16" s="10">
        <v>8.5</v>
      </c>
      <c r="G16" s="10">
        <v>33873.53</v>
      </c>
      <c r="H16" s="11"/>
    </row>
    <row r="17" spans="1:8" ht="19.5" hidden="1" customHeight="1">
      <c r="A17" s="21" t="s">
        <v>33</v>
      </c>
      <c r="B17" s="18">
        <v>47236.59</v>
      </c>
      <c r="C17" s="19">
        <v>13040.27</v>
      </c>
      <c r="D17" s="19">
        <v>13040.27</v>
      </c>
      <c r="E17" s="19" t="s">
        <v>11</v>
      </c>
      <c r="F17" s="19" t="s">
        <v>11</v>
      </c>
      <c r="G17" s="19">
        <v>34196.32</v>
      </c>
      <c r="H17" s="11"/>
    </row>
    <row r="18" spans="1:8" ht="19.5" hidden="1" customHeight="1">
      <c r="A18" s="21" t="s">
        <v>34</v>
      </c>
      <c r="B18" s="18">
        <v>46294.45</v>
      </c>
      <c r="C18" s="19">
        <v>12371.22</v>
      </c>
      <c r="D18" s="19">
        <v>12371.22</v>
      </c>
      <c r="E18" s="19" t="s">
        <v>11</v>
      </c>
      <c r="F18" s="19" t="s">
        <v>11</v>
      </c>
      <c r="G18" s="19">
        <v>33923.230000000003</v>
      </c>
      <c r="H18" s="11"/>
    </row>
    <row r="19" spans="1:8" ht="19.5" hidden="1" customHeight="1">
      <c r="A19" s="21" t="s">
        <v>35</v>
      </c>
      <c r="B19" s="18">
        <v>45852.59</v>
      </c>
      <c r="C19" s="19">
        <v>12369.46</v>
      </c>
      <c r="D19" s="19">
        <v>12369.46</v>
      </c>
      <c r="E19" s="19" t="s">
        <v>11</v>
      </c>
      <c r="F19" s="19" t="s">
        <v>11</v>
      </c>
      <c r="G19" s="19">
        <v>33483.129999999997</v>
      </c>
      <c r="H19" s="11"/>
    </row>
    <row r="20" spans="1:8" ht="19.5" hidden="1" customHeight="1">
      <c r="A20" s="21" t="s">
        <v>36</v>
      </c>
      <c r="B20" s="18">
        <v>45588.18</v>
      </c>
      <c r="C20" s="19">
        <v>12369.46</v>
      </c>
      <c r="D20" s="19">
        <v>12369.46</v>
      </c>
      <c r="E20" s="19" t="s">
        <v>11</v>
      </c>
      <c r="F20" s="19" t="s">
        <v>11</v>
      </c>
      <c r="G20" s="19">
        <v>33218.720000000001</v>
      </c>
      <c r="H20" s="11"/>
    </row>
    <row r="21" spans="1:8" ht="19.5" hidden="1" customHeight="1">
      <c r="A21" s="21" t="s">
        <v>37</v>
      </c>
      <c r="B21" s="18">
        <v>45418.58</v>
      </c>
      <c r="C21" s="19">
        <v>12370.8</v>
      </c>
      <c r="D21" s="19">
        <v>12370.8</v>
      </c>
      <c r="E21" s="19" t="s">
        <v>11</v>
      </c>
      <c r="F21" s="19" t="s">
        <v>11</v>
      </c>
      <c r="G21" s="19">
        <v>33047.78</v>
      </c>
      <c r="H21" s="11"/>
    </row>
    <row r="22" spans="1:8" ht="19.5" hidden="1" customHeight="1">
      <c r="A22" s="21" t="s">
        <v>38</v>
      </c>
      <c r="B22" s="18">
        <v>45389.69</v>
      </c>
      <c r="C22" s="19">
        <v>12342.38</v>
      </c>
      <c r="D22" s="19">
        <v>12342.38</v>
      </c>
      <c r="E22" s="19" t="s">
        <v>11</v>
      </c>
      <c r="F22" s="19" t="s">
        <v>11</v>
      </c>
      <c r="G22" s="19">
        <v>33047.31</v>
      </c>
      <c r="H22" s="11"/>
    </row>
    <row r="23" spans="1:8" ht="19.5" customHeight="1">
      <c r="A23" s="21" t="s">
        <v>39</v>
      </c>
      <c r="B23" s="18">
        <v>45391.59</v>
      </c>
      <c r="C23" s="19">
        <v>12345.96</v>
      </c>
      <c r="D23" s="19">
        <v>12345.96</v>
      </c>
      <c r="E23" s="19" t="s">
        <v>11</v>
      </c>
      <c r="F23" s="19" t="s">
        <v>11</v>
      </c>
      <c r="G23" s="19">
        <v>33045.629999999997</v>
      </c>
      <c r="H23" s="11"/>
    </row>
    <row r="24" spans="1:8" ht="19.5" customHeight="1">
      <c r="A24" s="21" t="s">
        <v>40</v>
      </c>
      <c r="B24" s="18">
        <v>45517.14</v>
      </c>
      <c r="C24" s="19">
        <v>11568.99</v>
      </c>
      <c r="D24" s="19">
        <v>11568.99</v>
      </c>
      <c r="E24" s="19" t="s">
        <v>11</v>
      </c>
      <c r="F24" s="19" t="s">
        <v>11</v>
      </c>
      <c r="G24" s="19">
        <v>33948.15</v>
      </c>
      <c r="H24" s="11"/>
    </row>
    <row r="25" spans="1:8" ht="19.5" customHeight="1">
      <c r="A25" s="21" t="s">
        <v>41</v>
      </c>
      <c r="B25" s="18">
        <v>45063.360000000001</v>
      </c>
      <c r="C25" s="19">
        <v>11555.17</v>
      </c>
      <c r="D25" s="19">
        <v>11555.17</v>
      </c>
      <c r="E25" s="19" t="s">
        <v>11</v>
      </c>
      <c r="F25" s="19" t="s">
        <v>11</v>
      </c>
      <c r="G25" s="19">
        <v>33508.19</v>
      </c>
      <c r="H25" s="11"/>
    </row>
    <row r="26" spans="1:8" ht="19.5" customHeight="1">
      <c r="A26" s="21"/>
      <c r="B26" s="19"/>
      <c r="C26" s="19"/>
      <c r="D26" s="19"/>
      <c r="E26" s="19"/>
      <c r="F26" s="19"/>
      <c r="G26" s="19"/>
      <c r="H26" s="11"/>
    </row>
    <row r="27" spans="1:8" ht="19.5" customHeight="1">
      <c r="A27" s="21"/>
      <c r="B27" s="19"/>
      <c r="C27" s="19"/>
      <c r="D27" s="19"/>
      <c r="E27" s="19"/>
      <c r="F27" s="19"/>
      <c r="G27" s="19"/>
      <c r="H27" s="11"/>
    </row>
    <row r="28" spans="1:8" ht="19.5" customHeight="1">
      <c r="A28" s="21"/>
      <c r="B28" s="19"/>
      <c r="C28" s="19"/>
      <c r="D28" s="19"/>
      <c r="E28" s="19"/>
      <c r="F28" s="19"/>
      <c r="G28" s="19"/>
      <c r="H28" s="11"/>
    </row>
    <row r="29" spans="1:8" ht="19.5" customHeight="1">
      <c r="A29" s="21"/>
      <c r="B29" s="19"/>
      <c r="C29" s="19"/>
      <c r="D29" s="19"/>
      <c r="E29" s="19"/>
      <c r="F29" s="19"/>
      <c r="G29" s="19"/>
      <c r="H29" s="11"/>
    </row>
    <row r="30" spans="1:8" ht="19.5" customHeight="1">
      <c r="A30" s="14"/>
      <c r="B30" s="10"/>
      <c r="C30" s="10"/>
      <c r="D30" s="10"/>
      <c r="E30" s="10"/>
      <c r="F30" s="10"/>
      <c r="G30" s="10"/>
      <c r="H30" s="11"/>
    </row>
    <row r="31" spans="1:8" ht="19.5" customHeight="1">
      <c r="A31" s="14"/>
      <c r="B31" s="10"/>
      <c r="C31" s="10"/>
      <c r="D31" s="10"/>
      <c r="E31" s="10"/>
      <c r="F31" s="10"/>
      <c r="G31" s="10"/>
      <c r="H31" s="11"/>
    </row>
    <row r="32" spans="1:8" ht="19.5" customHeight="1">
      <c r="A32" s="14"/>
      <c r="B32" s="10"/>
      <c r="C32" s="10"/>
      <c r="D32" s="10"/>
      <c r="E32" s="10"/>
      <c r="F32" s="10"/>
      <c r="G32" s="10"/>
      <c r="H32" s="11"/>
    </row>
    <row r="33" spans="1:8" ht="19.5" customHeight="1">
      <c r="A33" s="14"/>
      <c r="B33" s="10"/>
      <c r="C33" s="10"/>
      <c r="D33" s="10"/>
      <c r="E33" s="10"/>
      <c r="F33" s="10"/>
      <c r="G33" s="10"/>
      <c r="H33" s="11"/>
    </row>
    <row r="34" spans="1:8" ht="19.5" customHeight="1">
      <c r="A34" s="14"/>
      <c r="B34" s="10"/>
      <c r="C34" s="10"/>
      <c r="D34" s="10"/>
      <c r="E34" s="10"/>
      <c r="F34" s="10"/>
      <c r="G34" s="10"/>
      <c r="H34" s="11"/>
    </row>
    <row r="35" spans="1:8" ht="19.5" customHeight="1">
      <c r="A35" s="14"/>
      <c r="B35" s="10"/>
      <c r="C35" s="10"/>
      <c r="D35" s="10"/>
      <c r="E35" s="10"/>
      <c r="F35" s="10"/>
      <c r="G35" s="10"/>
      <c r="H35" s="11"/>
    </row>
    <row r="36" spans="1:8" ht="19.5" customHeight="1">
      <c r="A36" s="14"/>
      <c r="B36" s="10"/>
      <c r="C36" s="10"/>
      <c r="D36" s="10"/>
      <c r="E36" s="10"/>
      <c r="F36" s="10"/>
      <c r="G36" s="10"/>
      <c r="H36" s="11"/>
    </row>
    <row r="37" spans="1:8" ht="19.5" customHeight="1">
      <c r="A37" s="14"/>
      <c r="B37" s="10"/>
      <c r="C37" s="10"/>
      <c r="D37" s="10"/>
      <c r="E37" s="10"/>
      <c r="F37" s="10"/>
      <c r="G37" s="10"/>
      <c r="H37" s="11"/>
    </row>
    <row r="38" spans="1:8" ht="19.5" customHeight="1">
      <c r="A38" s="14"/>
      <c r="B38" s="10"/>
      <c r="C38" s="10"/>
      <c r="D38" s="10"/>
      <c r="E38" s="10"/>
      <c r="F38" s="10"/>
      <c r="G38" s="10"/>
      <c r="H38" s="11"/>
    </row>
    <row r="39" spans="1:8" ht="19.5" customHeight="1">
      <c r="A39" s="14"/>
      <c r="B39" s="10"/>
      <c r="C39" s="10"/>
      <c r="D39" s="10"/>
      <c r="E39" s="10"/>
      <c r="F39" s="10"/>
      <c r="G39" s="10"/>
      <c r="H39" s="11"/>
    </row>
    <row r="40" spans="1:8" ht="19.5" customHeight="1">
      <c r="A40" s="14"/>
      <c r="B40" s="10"/>
      <c r="C40" s="10"/>
      <c r="D40" s="10"/>
      <c r="E40" s="10"/>
      <c r="F40" s="10"/>
      <c r="G40" s="10"/>
      <c r="H40" s="11"/>
    </row>
    <row r="41" spans="1:8" ht="19.5" customHeight="1">
      <c r="A41" s="14"/>
      <c r="B41" s="10"/>
      <c r="C41" s="10"/>
      <c r="D41" s="10"/>
      <c r="E41" s="10"/>
      <c r="F41" s="10"/>
      <c r="G41" s="10"/>
      <c r="H41" s="11"/>
    </row>
    <row r="42" spans="1:8" s="4" customFormat="1" ht="19.5" customHeight="1">
      <c r="A42" s="14"/>
      <c r="B42" s="10"/>
      <c r="C42" s="10"/>
      <c r="D42" s="10"/>
      <c r="E42" s="10"/>
      <c r="F42" s="10"/>
      <c r="G42" s="10"/>
      <c r="H42" s="10"/>
    </row>
    <row r="43" spans="1:8" s="4" customFormat="1" ht="19.5" customHeight="1">
      <c r="A43" s="14"/>
      <c r="B43" s="10"/>
      <c r="C43" s="10"/>
      <c r="D43" s="10"/>
      <c r="E43" s="10"/>
      <c r="F43" s="10"/>
      <c r="G43" s="10"/>
      <c r="H43" s="10"/>
    </row>
    <row r="44" spans="1:8" s="4" customFormat="1" ht="19.5" customHeight="1">
      <c r="A44" s="14"/>
      <c r="B44" s="10"/>
      <c r="C44" s="10"/>
      <c r="D44" s="10"/>
      <c r="E44" s="10"/>
      <c r="F44" s="10"/>
      <c r="G44" s="10"/>
      <c r="H44" s="10"/>
    </row>
    <row r="45" spans="1:8" ht="15.75" customHeight="1" thickBot="1">
      <c r="A45" s="22"/>
      <c r="B45" s="6"/>
      <c r="C45" s="2"/>
      <c r="D45" s="2"/>
      <c r="E45" s="7"/>
      <c r="F45" s="7"/>
      <c r="G45" s="2"/>
    </row>
    <row r="46" spans="1:8" ht="13.5" customHeight="1">
      <c r="A46" s="8" t="s">
        <v>2</v>
      </c>
    </row>
    <row r="47" spans="1:8" ht="12" customHeight="1">
      <c r="A47" s="23" t="s">
        <v>162</v>
      </c>
    </row>
    <row r="48" spans="1:8" s="3" customFormat="1" ht="20.100000000000001" customHeight="1">
      <c r="A48" s="24"/>
    </row>
    <row r="49" spans="1:4" s="3" customFormat="1" ht="20.100000000000001" customHeight="1">
      <c r="A49" s="24"/>
    </row>
    <row r="50" spans="1:4" ht="20.100000000000001" customHeight="1">
      <c r="D50" s="3"/>
    </row>
    <row r="51" spans="1:4" ht="20.100000000000001" customHeight="1"/>
    <row r="52" spans="1:4" ht="20.100000000000001" customHeight="1"/>
  </sheetData>
  <mergeCells count="11">
    <mergeCell ref="A2:G2"/>
    <mergeCell ref="A3:G3"/>
    <mergeCell ref="A5:A8"/>
    <mergeCell ref="B5:B8"/>
    <mergeCell ref="C6:C8"/>
    <mergeCell ref="D6:D8"/>
    <mergeCell ref="E7:E8"/>
    <mergeCell ref="F7:F8"/>
    <mergeCell ref="G5:G8"/>
    <mergeCell ref="C5:F5"/>
    <mergeCell ref="E6:F6"/>
  </mergeCells>
  <phoneticPr fontId="4" type="noConversion"/>
  <pageMargins left="0.59055118110236227" right="1.299212598425197" top="0.42" bottom="0.31496062992125984"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
  <sheetViews>
    <sheetView tabSelected="1" view="pageBreakPreview" topLeftCell="A13" zoomScaleNormal="100" workbookViewId="0">
      <selection activeCell="F64" sqref="F64"/>
    </sheetView>
  </sheetViews>
  <sheetFormatPr defaultColWidth="14.42578125" defaultRowHeight="19.95" customHeight="1"/>
  <cols>
    <col min="1" max="1" width="23.85546875" style="20" customWidth="1"/>
    <col min="2" max="2" width="24.28515625" style="1" customWidth="1"/>
    <col min="3" max="3" width="18.7109375" style="1" customWidth="1"/>
    <col min="4" max="4" width="17.42578125" style="1" customWidth="1"/>
    <col min="5" max="5" width="15.7109375" style="1" customWidth="1"/>
    <col min="6" max="6" width="17.7109375" style="1" customWidth="1"/>
    <col min="7" max="7" width="19" style="1" customWidth="1"/>
    <col min="8" max="8" width="19.85546875" style="1" customWidth="1"/>
    <col min="9" max="9" width="22.140625" style="1" customWidth="1"/>
    <col min="10" max="10" width="21.7109375" style="1" customWidth="1"/>
    <col min="11" max="16384" width="14.42578125" style="1"/>
  </cols>
  <sheetData>
    <row r="1" spans="1:12" ht="12" customHeight="1">
      <c r="A1" s="13" t="s">
        <v>105</v>
      </c>
      <c r="J1" s="5" t="s">
        <v>106</v>
      </c>
    </row>
    <row r="2" spans="1:12" ht="18.75" customHeight="1">
      <c r="A2" s="92" t="s">
        <v>60</v>
      </c>
      <c r="B2" s="92"/>
      <c r="C2" s="92"/>
      <c r="D2" s="92"/>
      <c r="E2" s="92"/>
      <c r="F2" s="93" t="s">
        <v>61</v>
      </c>
      <c r="G2" s="93"/>
      <c r="H2" s="93"/>
      <c r="I2" s="93"/>
      <c r="J2" s="93"/>
    </row>
    <row r="3" spans="1:12" ht="19.5" customHeight="1">
      <c r="F3" s="15"/>
      <c r="G3" s="15"/>
      <c r="H3" s="15"/>
      <c r="I3" s="15"/>
      <c r="J3" s="15"/>
    </row>
    <row r="4" spans="1:12" ht="12.75" customHeight="1" thickBot="1">
      <c r="A4" s="13" t="s">
        <v>42</v>
      </c>
      <c r="J4" s="12" t="s">
        <v>3</v>
      </c>
    </row>
    <row r="5" spans="1:12" s="20" customFormat="1" ht="30" customHeight="1">
      <c r="A5" s="94" t="s">
        <v>43</v>
      </c>
      <c r="B5" s="97" t="s">
        <v>13</v>
      </c>
      <c r="C5" s="101" t="s">
        <v>6</v>
      </c>
      <c r="D5" s="102"/>
      <c r="E5" s="102"/>
      <c r="F5" s="102"/>
      <c r="G5" s="102"/>
      <c r="H5" s="103"/>
      <c r="I5" s="97" t="s">
        <v>8</v>
      </c>
      <c r="J5" s="101" t="s">
        <v>9</v>
      </c>
    </row>
    <row r="6" spans="1:12" s="20" customFormat="1" ht="30" customHeight="1">
      <c r="A6" s="95"/>
      <c r="B6" s="98"/>
      <c r="C6" s="100" t="s">
        <v>14</v>
      </c>
      <c r="D6" s="104" t="s">
        <v>7</v>
      </c>
      <c r="E6" s="107"/>
      <c r="F6" s="107"/>
      <c r="G6" s="108"/>
      <c r="H6" s="106" t="s">
        <v>5</v>
      </c>
      <c r="I6" s="98"/>
      <c r="J6" s="104"/>
    </row>
    <row r="7" spans="1:12" s="20" customFormat="1" ht="30" customHeight="1">
      <c r="A7" s="95"/>
      <c r="B7" s="98"/>
      <c r="C7" s="98"/>
      <c r="D7" s="100" t="s">
        <v>15</v>
      </c>
      <c r="E7" s="100" t="s">
        <v>4</v>
      </c>
      <c r="F7" s="109" t="s">
        <v>159</v>
      </c>
      <c r="G7" s="100" t="s">
        <v>160</v>
      </c>
      <c r="H7" s="106"/>
      <c r="I7" s="98"/>
      <c r="J7" s="104"/>
      <c r="K7" s="25"/>
    </row>
    <row r="8" spans="1:12" s="20" customFormat="1" ht="30" customHeight="1">
      <c r="A8" s="96"/>
      <c r="B8" s="99"/>
      <c r="C8" s="99"/>
      <c r="D8" s="99"/>
      <c r="E8" s="99"/>
      <c r="F8" s="96"/>
      <c r="G8" s="99"/>
      <c r="H8" s="106"/>
      <c r="I8" s="99"/>
      <c r="J8" s="104"/>
      <c r="L8" s="20" t="s">
        <v>16</v>
      </c>
    </row>
    <row r="9" spans="1:12" s="20" customFormat="1" ht="19.5" customHeight="1">
      <c r="A9" s="27" t="s">
        <v>62</v>
      </c>
      <c r="B9" s="16">
        <v>46059.839999999997</v>
      </c>
      <c r="C9" s="17">
        <v>44564.45</v>
      </c>
      <c r="D9" s="17">
        <v>33897.5</v>
      </c>
      <c r="E9" s="17">
        <v>9270.25</v>
      </c>
      <c r="F9" s="17">
        <v>5203.57</v>
      </c>
      <c r="G9" s="17">
        <v>19423.68</v>
      </c>
      <c r="H9" s="17">
        <v>10666.95</v>
      </c>
      <c r="I9" s="17">
        <v>1495.39</v>
      </c>
      <c r="J9" s="17">
        <v>9.9512000614271585</v>
      </c>
      <c r="L9" s="20">
        <v>462857.14</v>
      </c>
    </row>
    <row r="10" spans="1:12" s="20" customFormat="1" ht="19.5" customHeight="1">
      <c r="A10" s="27" t="s">
        <v>63</v>
      </c>
      <c r="B10" s="18">
        <v>46083.82</v>
      </c>
      <c r="C10" s="19">
        <v>44618.18</v>
      </c>
      <c r="D10" s="19">
        <v>33859.25</v>
      </c>
      <c r="E10" s="19">
        <v>9293.39</v>
      </c>
      <c r="F10" s="19">
        <v>4843.6099999999997</v>
      </c>
      <c r="G10" s="19">
        <v>19722.25</v>
      </c>
      <c r="H10" s="19">
        <v>10758.93</v>
      </c>
      <c r="I10" s="19">
        <v>1465.64</v>
      </c>
      <c r="J10" s="19">
        <v>9.9563809256566707</v>
      </c>
      <c r="L10" s="20">
        <v>462857.14</v>
      </c>
    </row>
    <row r="11" spans="1:12" s="20" customFormat="1" ht="19.5" customHeight="1">
      <c r="A11" s="27" t="s">
        <v>64</v>
      </c>
      <c r="B11" s="18">
        <v>45107.189999999995</v>
      </c>
      <c r="C11" s="19">
        <v>43221.849999999991</v>
      </c>
      <c r="D11" s="19">
        <v>32799.560000000005</v>
      </c>
      <c r="E11" s="19">
        <v>9158.5600000000013</v>
      </c>
      <c r="F11" s="19">
        <v>4778.84</v>
      </c>
      <c r="G11" s="19">
        <v>18862.16</v>
      </c>
      <c r="H11" s="19">
        <v>10422.290000000001</v>
      </c>
      <c r="I11" s="19">
        <v>1885.3400000000001</v>
      </c>
      <c r="J11" s="19">
        <v>9.7453806157122251</v>
      </c>
      <c r="L11" s="20">
        <v>462857.14</v>
      </c>
    </row>
    <row r="12" spans="1:12" s="20" customFormat="1" ht="19.5" customHeight="1">
      <c r="A12" s="27" t="s">
        <v>65</v>
      </c>
      <c r="B12" s="18">
        <v>45948.689999999995</v>
      </c>
      <c r="C12" s="19">
        <v>43149.84</v>
      </c>
      <c r="D12" s="19">
        <v>32386.6</v>
      </c>
      <c r="E12" s="19">
        <v>9078.15</v>
      </c>
      <c r="F12" s="19">
        <v>4765.880000000001</v>
      </c>
      <c r="G12" s="19">
        <v>18542.57</v>
      </c>
      <c r="H12" s="19">
        <v>10763.239999999998</v>
      </c>
      <c r="I12" s="19">
        <v>2798.8500000000004</v>
      </c>
      <c r="J12" s="19">
        <v>9.9271861723900372</v>
      </c>
      <c r="L12" s="20">
        <v>462857.14</v>
      </c>
    </row>
    <row r="13" spans="1:12" ht="19.5" customHeight="1">
      <c r="A13" s="21" t="s">
        <v>66</v>
      </c>
      <c r="B13" s="18">
        <f>SUM(B14:B26)</f>
        <v>45969.80999999999</v>
      </c>
      <c r="C13" s="19">
        <f t="shared" ref="C13:I13" si="0">SUM(C14:C26)</f>
        <v>43211.659999999996</v>
      </c>
      <c r="D13" s="19">
        <f t="shared" si="0"/>
        <v>32653.559999999998</v>
      </c>
      <c r="E13" s="19">
        <f t="shared" si="0"/>
        <v>9302.25</v>
      </c>
      <c r="F13" s="19">
        <f t="shared" si="0"/>
        <v>5004.5</v>
      </c>
      <c r="G13" s="19">
        <f t="shared" si="0"/>
        <v>18346.810000000001</v>
      </c>
      <c r="H13" s="19">
        <f t="shared" si="0"/>
        <v>10558.1</v>
      </c>
      <c r="I13" s="19">
        <f t="shared" si="0"/>
        <v>2758.15</v>
      </c>
      <c r="J13" s="19">
        <f>B13/L13*100</f>
        <v>9.9317491353811658</v>
      </c>
      <c r="K13" s="11"/>
      <c r="L13" s="1">
        <v>462857.14</v>
      </c>
    </row>
    <row r="14" spans="1:12" ht="19.5" hidden="1" customHeight="1">
      <c r="A14" s="14" t="s">
        <v>44</v>
      </c>
      <c r="B14" s="18">
        <f>SUM(C14,I14)</f>
        <v>677.56000000000006</v>
      </c>
      <c r="C14" s="19">
        <f>SUM(D14,H14)</f>
        <v>613.96</v>
      </c>
      <c r="D14" s="19">
        <f>SUM(E14:G14)</f>
        <v>491.4</v>
      </c>
      <c r="E14" s="19">
        <v>57.23</v>
      </c>
      <c r="F14" s="19">
        <v>14.25</v>
      </c>
      <c r="G14" s="19">
        <v>419.92</v>
      </c>
      <c r="H14" s="19">
        <v>122.56</v>
      </c>
      <c r="I14" s="19">
        <v>63.6</v>
      </c>
      <c r="J14" s="19">
        <f t="shared" ref="J14:J26" si="1">B14/L14*100</f>
        <v>23.038813988677131</v>
      </c>
      <c r="K14" s="11"/>
      <c r="L14" s="1">
        <v>2940.95</v>
      </c>
    </row>
    <row r="15" spans="1:12" ht="19.5" hidden="1" customHeight="1">
      <c r="A15" s="14" t="s">
        <v>45</v>
      </c>
      <c r="B15" s="18">
        <f t="shared" ref="B15:B26" si="2">SUM(C15,I15)</f>
        <v>7304.8</v>
      </c>
      <c r="C15" s="19">
        <f t="shared" ref="C15:C26" si="3">SUM(D15,H15)</f>
        <v>7304.8</v>
      </c>
      <c r="D15" s="19">
        <f t="shared" ref="D15:D26" si="4">SUM(E15:G15)</f>
        <v>6106.71</v>
      </c>
      <c r="E15" s="19">
        <v>978.35</v>
      </c>
      <c r="F15" s="19">
        <v>1138.04</v>
      </c>
      <c r="G15" s="19">
        <v>3990.32</v>
      </c>
      <c r="H15" s="19">
        <v>1198.0899999999999</v>
      </c>
      <c r="I15" s="19">
        <v>0</v>
      </c>
      <c r="J15" s="19">
        <f t="shared" si="1"/>
        <v>60.611642566552248</v>
      </c>
      <c r="K15" s="11"/>
      <c r="L15" s="1">
        <v>12051.81</v>
      </c>
    </row>
    <row r="16" spans="1:12" ht="19.5" hidden="1" customHeight="1">
      <c r="A16" s="14" t="s">
        <v>46</v>
      </c>
      <c r="B16" s="18">
        <f t="shared" si="2"/>
        <v>6900.8099999999995</v>
      </c>
      <c r="C16" s="19">
        <f t="shared" si="3"/>
        <v>6747.74</v>
      </c>
      <c r="D16" s="19">
        <f t="shared" si="4"/>
        <v>5727.24</v>
      </c>
      <c r="E16" s="19">
        <v>3202.06</v>
      </c>
      <c r="F16" s="19">
        <v>319.52999999999997</v>
      </c>
      <c r="G16" s="19">
        <v>2205.65</v>
      </c>
      <c r="H16" s="19">
        <v>1020.5</v>
      </c>
      <c r="I16" s="19">
        <v>153.07</v>
      </c>
      <c r="J16" s="19">
        <f t="shared" si="1"/>
        <v>27.343812841287008</v>
      </c>
      <c r="K16" s="11"/>
      <c r="L16" s="1">
        <v>25237.19</v>
      </c>
    </row>
    <row r="17" spans="1:12" ht="19.5" hidden="1" customHeight="1">
      <c r="A17" s="14" t="s">
        <v>47</v>
      </c>
      <c r="B17" s="18">
        <f t="shared" si="2"/>
        <v>1047.96</v>
      </c>
      <c r="C17" s="19">
        <f t="shared" si="3"/>
        <v>1047.96</v>
      </c>
      <c r="D17" s="19">
        <f t="shared" si="4"/>
        <v>955.06999999999994</v>
      </c>
      <c r="E17" s="19">
        <v>127.32</v>
      </c>
      <c r="F17" s="19">
        <v>158.09</v>
      </c>
      <c r="G17" s="19">
        <v>669.66</v>
      </c>
      <c r="H17" s="19">
        <v>92.89</v>
      </c>
      <c r="I17" s="19">
        <v>0</v>
      </c>
      <c r="J17" s="19">
        <f t="shared" si="1"/>
        <v>35.633383770550338</v>
      </c>
      <c r="K17" s="11"/>
      <c r="L17" s="1">
        <v>2940.95</v>
      </c>
    </row>
    <row r="18" spans="1:12" ht="19.5" hidden="1" customHeight="1">
      <c r="A18" s="14" t="s">
        <v>48</v>
      </c>
      <c r="B18" s="18">
        <f t="shared" si="2"/>
        <v>2082.37</v>
      </c>
      <c r="C18" s="19">
        <f t="shared" si="3"/>
        <v>1913.1599999999999</v>
      </c>
      <c r="D18" s="19">
        <f t="shared" si="4"/>
        <v>1527.4299999999998</v>
      </c>
      <c r="E18" s="19">
        <v>439.27</v>
      </c>
      <c r="F18" s="19">
        <v>784.89</v>
      </c>
      <c r="G18" s="19">
        <v>303.27</v>
      </c>
      <c r="H18" s="19">
        <v>385.73</v>
      </c>
      <c r="I18" s="19">
        <v>169.21</v>
      </c>
      <c r="J18" s="19">
        <f t="shared" si="1"/>
        <v>31.909706366402997</v>
      </c>
      <c r="K18" s="11"/>
      <c r="L18" s="1">
        <v>6525.82</v>
      </c>
    </row>
    <row r="19" spans="1:12" ht="19.5" hidden="1" customHeight="1">
      <c r="A19" s="14" t="s">
        <v>49</v>
      </c>
      <c r="B19" s="18">
        <f t="shared" si="2"/>
        <v>5233.83</v>
      </c>
      <c r="C19" s="19">
        <f t="shared" si="3"/>
        <v>5233.83</v>
      </c>
      <c r="D19" s="19">
        <f t="shared" si="4"/>
        <v>4043.12</v>
      </c>
      <c r="E19" s="19">
        <v>640</v>
      </c>
      <c r="F19" s="19">
        <v>1088.23</v>
      </c>
      <c r="G19" s="19">
        <v>2314.89</v>
      </c>
      <c r="H19" s="19">
        <v>1190.71</v>
      </c>
      <c r="I19" s="19">
        <v>0</v>
      </c>
      <c r="J19" s="19">
        <f t="shared" si="1"/>
        <v>23.959508305988518</v>
      </c>
      <c r="K19" s="11"/>
      <c r="L19" s="1">
        <v>21844.48</v>
      </c>
    </row>
    <row r="20" spans="1:12" ht="19.5" hidden="1" customHeight="1">
      <c r="A20" s="14" t="s">
        <v>50</v>
      </c>
      <c r="B20" s="18">
        <f t="shared" si="2"/>
        <v>5063.6499999999987</v>
      </c>
      <c r="C20" s="19">
        <f t="shared" si="3"/>
        <v>4983.4599999999991</v>
      </c>
      <c r="D20" s="19">
        <f t="shared" si="4"/>
        <v>3814.1099999999997</v>
      </c>
      <c r="E20" s="19">
        <v>780.84</v>
      </c>
      <c r="F20" s="19">
        <v>484.4</v>
      </c>
      <c r="G20" s="19">
        <v>2548.87</v>
      </c>
      <c r="H20" s="19">
        <v>1169.3499999999999</v>
      </c>
      <c r="I20" s="19">
        <v>80.19</v>
      </c>
      <c r="J20" s="19">
        <f t="shared" si="1"/>
        <v>32.229966265673724</v>
      </c>
      <c r="K20" s="11"/>
      <c r="L20" s="1">
        <v>15711</v>
      </c>
    </row>
    <row r="21" spans="1:12" ht="19.5" hidden="1" customHeight="1">
      <c r="A21" s="14" t="s">
        <v>51</v>
      </c>
      <c r="B21" s="18">
        <f t="shared" si="2"/>
        <v>608.35</v>
      </c>
      <c r="C21" s="19">
        <f t="shared" si="3"/>
        <v>522.24</v>
      </c>
      <c r="D21" s="19">
        <f t="shared" si="4"/>
        <v>474.71</v>
      </c>
      <c r="E21" s="19">
        <v>57.6</v>
      </c>
      <c r="F21" s="19">
        <v>86.6</v>
      </c>
      <c r="G21" s="19">
        <v>330.51</v>
      </c>
      <c r="H21" s="19">
        <v>47.53</v>
      </c>
      <c r="I21" s="19">
        <v>86.11</v>
      </c>
      <c r="J21" s="19">
        <f t="shared" si="1"/>
        <v>3.7452318860922524</v>
      </c>
      <c r="K21" s="11"/>
      <c r="L21" s="1">
        <v>16243.32</v>
      </c>
    </row>
    <row r="22" spans="1:12" ht="19.5" hidden="1" customHeight="1">
      <c r="A22" s="14" t="s">
        <v>52</v>
      </c>
      <c r="B22" s="18">
        <f t="shared" si="2"/>
        <v>4259.8599999999997</v>
      </c>
      <c r="C22" s="19">
        <f t="shared" si="3"/>
        <v>3998.7699999999995</v>
      </c>
      <c r="D22" s="19">
        <f t="shared" si="4"/>
        <v>2132.8999999999996</v>
      </c>
      <c r="E22" s="19">
        <v>334.05</v>
      </c>
      <c r="F22" s="19">
        <v>223.5</v>
      </c>
      <c r="G22" s="19">
        <v>1575.35</v>
      </c>
      <c r="H22" s="19">
        <v>1865.87</v>
      </c>
      <c r="I22" s="19">
        <v>261.08999999999997</v>
      </c>
      <c r="J22" s="19">
        <f t="shared" si="1"/>
        <v>31.418094171825743</v>
      </c>
      <c r="K22" s="11"/>
      <c r="L22" s="1">
        <v>13558.62</v>
      </c>
    </row>
    <row r="23" spans="1:12" ht="19.5" hidden="1" customHeight="1">
      <c r="A23" s="14" t="s">
        <v>53</v>
      </c>
      <c r="B23" s="18">
        <f t="shared" si="2"/>
        <v>6017.8899999999994</v>
      </c>
      <c r="C23" s="19">
        <f t="shared" si="3"/>
        <v>5723.37</v>
      </c>
      <c r="D23" s="19">
        <f t="shared" si="4"/>
        <v>4461.79</v>
      </c>
      <c r="E23" s="19">
        <v>2353.35</v>
      </c>
      <c r="F23" s="19">
        <v>189.18</v>
      </c>
      <c r="G23" s="19">
        <v>1919.26</v>
      </c>
      <c r="H23" s="19">
        <v>1261.58</v>
      </c>
      <c r="I23" s="19">
        <v>294.52</v>
      </c>
      <c r="J23" s="19">
        <f t="shared" si="1"/>
        <v>34.120728806688192</v>
      </c>
      <c r="K23" s="11"/>
      <c r="L23" s="1">
        <v>17637.05</v>
      </c>
    </row>
    <row r="24" spans="1:12" ht="19.5" hidden="1" customHeight="1">
      <c r="A24" s="14" t="s">
        <v>54</v>
      </c>
      <c r="B24" s="18">
        <f t="shared" si="2"/>
        <v>1968.24</v>
      </c>
      <c r="C24" s="19">
        <f t="shared" si="3"/>
        <v>1567.54</v>
      </c>
      <c r="D24" s="19">
        <f t="shared" si="4"/>
        <v>1052.68</v>
      </c>
      <c r="E24" s="19">
        <v>1</v>
      </c>
      <c r="F24" s="19">
        <v>191.97</v>
      </c>
      <c r="G24" s="19">
        <v>859.71</v>
      </c>
      <c r="H24" s="19">
        <v>514.86</v>
      </c>
      <c r="I24" s="19">
        <v>400.7</v>
      </c>
      <c r="J24" s="19">
        <f t="shared" si="1"/>
        <v>1.1987900275024204</v>
      </c>
      <c r="K24" s="11"/>
      <c r="L24" s="1">
        <v>164185.54999999999</v>
      </c>
    </row>
    <row r="25" spans="1:12" ht="19.5" hidden="1" customHeight="1">
      <c r="A25" s="14" t="s">
        <v>55</v>
      </c>
      <c r="B25" s="18">
        <f t="shared" si="2"/>
        <v>2856.3599999999997</v>
      </c>
      <c r="C25" s="19">
        <f t="shared" si="3"/>
        <v>1606.6999999999998</v>
      </c>
      <c r="D25" s="19">
        <f t="shared" si="4"/>
        <v>250.59</v>
      </c>
      <c r="E25" s="19">
        <v>33.35</v>
      </c>
      <c r="F25" s="19">
        <v>101.11</v>
      </c>
      <c r="G25" s="19">
        <v>116.13</v>
      </c>
      <c r="H25" s="19">
        <v>1356.11</v>
      </c>
      <c r="I25" s="19">
        <v>1249.6600000000001</v>
      </c>
      <c r="J25" s="19">
        <f t="shared" si="1"/>
        <v>4.6182725375146925</v>
      </c>
      <c r="K25" s="11"/>
      <c r="L25" s="1">
        <v>61849.1</v>
      </c>
    </row>
    <row r="26" spans="1:12" ht="19.5" hidden="1" customHeight="1">
      <c r="A26" s="14" t="s">
        <v>56</v>
      </c>
      <c r="B26" s="18">
        <f t="shared" si="2"/>
        <v>1948.1299999999999</v>
      </c>
      <c r="C26" s="19">
        <f t="shared" si="3"/>
        <v>1948.1299999999999</v>
      </c>
      <c r="D26" s="19">
        <f t="shared" si="4"/>
        <v>1615.81</v>
      </c>
      <c r="E26" s="19">
        <v>297.83</v>
      </c>
      <c r="F26" s="19">
        <v>224.71</v>
      </c>
      <c r="G26" s="19">
        <v>1093.27</v>
      </c>
      <c r="H26" s="19">
        <v>332.32</v>
      </c>
      <c r="I26" s="19">
        <v>0</v>
      </c>
      <c r="J26" s="19">
        <f t="shared" si="1"/>
        <v>1.9074759647630057</v>
      </c>
      <c r="K26" s="11"/>
      <c r="L26" s="1">
        <v>102131.3</v>
      </c>
    </row>
    <row r="27" spans="1:12" ht="19.5" customHeight="1">
      <c r="A27" s="21" t="s">
        <v>67</v>
      </c>
      <c r="B27" s="18">
        <f>'1113-01-01-2'!C12</f>
        <v>45934.35</v>
      </c>
      <c r="C27" s="19">
        <f>'1113-01-01-2'!D12</f>
        <v>42706.34</v>
      </c>
      <c r="D27" s="19">
        <f>'1113-01-01-2'!E12</f>
        <v>32233.510000000002</v>
      </c>
      <c r="E27" s="19">
        <f>'1113-01-01-2'!F12</f>
        <v>9300.5499999999993</v>
      </c>
      <c r="F27" s="19">
        <f>'1113-01-01-2'!G12</f>
        <v>4295.0600000000004</v>
      </c>
      <c r="G27" s="19">
        <f>'1113-01-01-2'!H12</f>
        <v>18637.899999999998</v>
      </c>
      <c r="H27" s="19">
        <f>'1113-01-01-2'!I12</f>
        <v>10472.83</v>
      </c>
      <c r="I27" s="19">
        <f>'1113-01-01-2'!J12</f>
        <v>3228.01</v>
      </c>
      <c r="J27" s="19">
        <f>B27/L27*100</f>
        <v>9.9240880242227636</v>
      </c>
      <c r="K27" s="11"/>
      <c r="L27" s="1">
        <v>462857.14</v>
      </c>
    </row>
    <row r="28" spans="1:12" ht="19.5" hidden="1" customHeight="1">
      <c r="A28" s="14" t="s">
        <v>44</v>
      </c>
      <c r="B28" s="18">
        <f>'1113-01-01-2'!C13</f>
        <v>677.56</v>
      </c>
      <c r="C28" s="19">
        <f>'1113-01-01-2'!D13</f>
        <v>614.76</v>
      </c>
      <c r="D28" s="19">
        <f>'1113-01-01-2'!E13</f>
        <v>497</v>
      </c>
      <c r="E28" s="19">
        <f>'1113-01-01-2'!F13</f>
        <v>60.1</v>
      </c>
      <c r="F28" s="19">
        <f>'1113-01-01-2'!G13</f>
        <v>12.33</v>
      </c>
      <c r="G28" s="19">
        <f>'1113-01-01-2'!H13</f>
        <v>424.57</v>
      </c>
      <c r="H28" s="19">
        <f>'1113-01-01-2'!I13</f>
        <v>117.76</v>
      </c>
      <c r="I28" s="19">
        <f>'1113-01-01-2'!J13</f>
        <v>62.8</v>
      </c>
      <c r="J28" s="19">
        <f t="shared" ref="J28:J40" si="5">B28/L28*100</f>
        <v>23.038813988677127</v>
      </c>
      <c r="K28" s="11"/>
      <c r="L28" s="1">
        <v>2940.95</v>
      </c>
    </row>
    <row r="29" spans="1:12" ht="19.5" hidden="1" customHeight="1">
      <c r="A29" s="14" t="s">
        <v>45</v>
      </c>
      <c r="B29" s="18">
        <f>'1113-01-01-2'!C14</f>
        <v>7304.8</v>
      </c>
      <c r="C29" s="19">
        <f>'1113-01-01-2'!D14</f>
        <v>7059.76</v>
      </c>
      <c r="D29" s="19">
        <f>'1113-01-01-2'!E14</f>
        <v>5858.06</v>
      </c>
      <c r="E29" s="19">
        <f>'1113-01-01-2'!F14</f>
        <v>1091.1500000000001</v>
      </c>
      <c r="F29" s="19">
        <f>'1113-01-01-2'!G14</f>
        <v>948.51</v>
      </c>
      <c r="G29" s="19">
        <f>'1113-01-01-2'!H14</f>
        <v>3818.4</v>
      </c>
      <c r="H29" s="19">
        <f>'1113-01-01-2'!I14</f>
        <v>1201.7</v>
      </c>
      <c r="I29" s="19">
        <f>'1113-01-01-2'!J14</f>
        <v>245.04</v>
      </c>
      <c r="J29" s="19">
        <f t="shared" si="5"/>
        <v>60.611642566552248</v>
      </c>
      <c r="K29" s="11"/>
      <c r="L29" s="1">
        <v>12051.81</v>
      </c>
    </row>
    <row r="30" spans="1:12" ht="19.5" hidden="1" customHeight="1">
      <c r="A30" s="14" t="s">
        <v>46</v>
      </c>
      <c r="B30" s="18">
        <f>'1113-01-01-2'!C15</f>
        <v>6749.86</v>
      </c>
      <c r="C30" s="19">
        <f>'1113-01-01-2'!D15</f>
        <v>6593.74</v>
      </c>
      <c r="D30" s="19">
        <f>'1113-01-01-2'!E15</f>
        <v>5727.45</v>
      </c>
      <c r="E30" s="19">
        <f>'1113-01-01-2'!F15</f>
        <v>3260.4</v>
      </c>
      <c r="F30" s="19">
        <f>'1113-01-01-2'!G15</f>
        <v>306.81</v>
      </c>
      <c r="G30" s="19">
        <f>'1113-01-01-2'!H15</f>
        <v>2160.2399999999998</v>
      </c>
      <c r="H30" s="19">
        <f>'1113-01-01-2'!I15</f>
        <v>866.29</v>
      </c>
      <c r="I30" s="19">
        <f>'1113-01-01-2'!J15</f>
        <v>156.12</v>
      </c>
      <c r="J30" s="19">
        <f t="shared" si="5"/>
        <v>26.745687614191592</v>
      </c>
      <c r="K30" s="11"/>
      <c r="L30" s="1">
        <v>25237.19</v>
      </c>
    </row>
    <row r="31" spans="1:12" ht="19.5" hidden="1" customHeight="1">
      <c r="A31" s="14" t="s">
        <v>47</v>
      </c>
      <c r="B31" s="18">
        <f>'1113-01-01-2'!C16</f>
        <v>1047.96</v>
      </c>
      <c r="C31" s="19">
        <f>'1113-01-01-2'!D16</f>
        <v>976.56999999999994</v>
      </c>
      <c r="D31" s="19">
        <f>'1113-01-01-2'!E16</f>
        <v>892.55</v>
      </c>
      <c r="E31" s="19">
        <f>'1113-01-01-2'!F16</f>
        <v>127</v>
      </c>
      <c r="F31" s="19">
        <f>'1113-01-01-2'!G16</f>
        <v>162.88999999999999</v>
      </c>
      <c r="G31" s="19">
        <f>'1113-01-01-2'!H16</f>
        <v>602.66</v>
      </c>
      <c r="H31" s="19">
        <f>'1113-01-01-2'!I16</f>
        <v>84.02</v>
      </c>
      <c r="I31" s="19">
        <f>'1113-01-01-2'!J16</f>
        <v>71.39</v>
      </c>
      <c r="J31" s="19">
        <f t="shared" si="5"/>
        <v>35.633383770550338</v>
      </c>
      <c r="K31" s="11"/>
      <c r="L31" s="1">
        <v>2940.95</v>
      </c>
    </row>
    <row r="32" spans="1:12" ht="19.5" hidden="1" customHeight="1">
      <c r="A32" s="14" t="s">
        <v>48</v>
      </c>
      <c r="B32" s="18">
        <f>'1113-01-01-2'!C17</f>
        <v>2082.37</v>
      </c>
      <c r="C32" s="19">
        <f>'1113-01-01-2'!D17</f>
        <v>1913.33</v>
      </c>
      <c r="D32" s="19">
        <f>'1113-01-01-2'!E17</f>
        <v>1479.28</v>
      </c>
      <c r="E32" s="19">
        <f>'1113-01-01-2'!F17</f>
        <v>350</v>
      </c>
      <c r="F32" s="19">
        <f>'1113-01-01-2'!G17</f>
        <v>561.5</v>
      </c>
      <c r="G32" s="19">
        <f>'1113-01-01-2'!H17</f>
        <v>567.78</v>
      </c>
      <c r="H32" s="19">
        <f>'1113-01-01-2'!I17</f>
        <v>434.05</v>
      </c>
      <c r="I32" s="19">
        <f>'1113-01-01-2'!J17</f>
        <v>169.04</v>
      </c>
      <c r="J32" s="19">
        <f t="shared" si="5"/>
        <v>31.909706366402997</v>
      </c>
      <c r="K32" s="11"/>
      <c r="L32" s="1">
        <v>6525.82</v>
      </c>
    </row>
    <row r="33" spans="1:12" ht="19.5" hidden="1" customHeight="1">
      <c r="A33" s="14" t="s">
        <v>49</v>
      </c>
      <c r="B33" s="18">
        <f>'1113-01-01-2'!C18</f>
        <v>5222.5199999999995</v>
      </c>
      <c r="C33" s="19">
        <f>'1113-01-01-2'!D18</f>
        <v>5112.83</v>
      </c>
      <c r="D33" s="19">
        <f>'1113-01-01-2'!E18</f>
        <v>3934.5</v>
      </c>
      <c r="E33" s="19">
        <f>'1113-01-01-2'!F18</f>
        <v>590.72</v>
      </c>
      <c r="F33" s="19">
        <f>'1113-01-01-2'!G18</f>
        <v>1050.4000000000001</v>
      </c>
      <c r="G33" s="19">
        <f>'1113-01-01-2'!H18</f>
        <v>2293.38</v>
      </c>
      <c r="H33" s="19">
        <f>'1113-01-01-2'!I18</f>
        <v>1178.33</v>
      </c>
      <c r="I33" s="19">
        <f>'1113-01-01-2'!J18</f>
        <v>109.69</v>
      </c>
      <c r="J33" s="19">
        <f t="shared" si="5"/>
        <v>23.907733212234852</v>
      </c>
      <c r="K33" s="11"/>
      <c r="L33" s="1">
        <v>21844.48</v>
      </c>
    </row>
    <row r="34" spans="1:12" ht="19.5" hidden="1" customHeight="1">
      <c r="A34" s="14" t="s">
        <v>50</v>
      </c>
      <c r="B34" s="18">
        <f>'1113-01-01-2'!C19</f>
        <v>5061.28</v>
      </c>
      <c r="C34" s="19">
        <f>'1113-01-01-2'!D19</f>
        <v>4991.71</v>
      </c>
      <c r="D34" s="19">
        <f>'1113-01-01-2'!E19</f>
        <v>3870.5299999999997</v>
      </c>
      <c r="E34" s="19">
        <f>'1113-01-01-2'!F19</f>
        <v>820</v>
      </c>
      <c r="F34" s="19">
        <f>'1113-01-01-2'!G19</f>
        <v>418.37</v>
      </c>
      <c r="G34" s="19">
        <f>'1113-01-01-2'!H19</f>
        <v>2632.16</v>
      </c>
      <c r="H34" s="19">
        <f>'1113-01-01-2'!I19</f>
        <v>1121.18</v>
      </c>
      <c r="I34" s="19">
        <f>'1113-01-01-2'!J19</f>
        <v>69.569999999999993</v>
      </c>
      <c r="J34" s="19">
        <f t="shared" si="5"/>
        <v>32.214881293361337</v>
      </c>
      <c r="K34" s="11"/>
      <c r="L34" s="1">
        <v>15711</v>
      </c>
    </row>
    <row r="35" spans="1:12" ht="19.5" hidden="1" customHeight="1">
      <c r="A35" s="14" t="s">
        <v>51</v>
      </c>
      <c r="B35" s="18">
        <f>'1113-01-01-2'!C20</f>
        <v>738.31</v>
      </c>
      <c r="C35" s="19">
        <f>'1113-01-01-2'!D20</f>
        <v>546.38</v>
      </c>
      <c r="D35" s="19">
        <f>'1113-01-01-2'!E20</f>
        <v>488.15000000000003</v>
      </c>
      <c r="E35" s="19">
        <f>'1113-01-01-2'!F20</f>
        <v>55.65</v>
      </c>
      <c r="F35" s="19">
        <f>'1113-01-01-2'!G20</f>
        <v>99.34</v>
      </c>
      <c r="G35" s="19">
        <f>'1113-01-01-2'!H20</f>
        <v>333.16</v>
      </c>
      <c r="H35" s="19">
        <f>'1113-01-01-2'!I20</f>
        <v>58.23</v>
      </c>
      <c r="I35" s="19">
        <f>'1113-01-01-2'!J20</f>
        <v>191.93</v>
      </c>
      <c r="J35" s="19">
        <f t="shared" si="5"/>
        <v>4.5453146277977652</v>
      </c>
      <c r="K35" s="11"/>
      <c r="L35" s="1">
        <v>16243.32</v>
      </c>
    </row>
    <row r="36" spans="1:12" ht="19.5" hidden="1" customHeight="1">
      <c r="A36" s="14" t="s">
        <v>52</v>
      </c>
      <c r="B36" s="18">
        <f>'1113-01-01-2'!C21</f>
        <v>4259.8600000000006</v>
      </c>
      <c r="C36" s="19">
        <f>'1113-01-01-2'!D21</f>
        <v>4025.55</v>
      </c>
      <c r="D36" s="19">
        <f>'1113-01-01-2'!E21</f>
        <v>2134.42</v>
      </c>
      <c r="E36" s="19">
        <f>'1113-01-01-2'!F21</f>
        <v>350</v>
      </c>
      <c r="F36" s="19">
        <f>'1113-01-01-2'!G21</f>
        <v>204.42</v>
      </c>
      <c r="G36" s="19">
        <f>'1113-01-01-2'!H21</f>
        <v>1580</v>
      </c>
      <c r="H36" s="19">
        <f>'1113-01-01-2'!I21</f>
        <v>1891.13</v>
      </c>
      <c r="I36" s="19">
        <f>'1113-01-01-2'!J21</f>
        <v>234.31</v>
      </c>
      <c r="J36" s="19">
        <f t="shared" si="5"/>
        <v>31.41809417182575</v>
      </c>
      <c r="K36" s="11"/>
      <c r="L36" s="1">
        <v>13558.62</v>
      </c>
    </row>
    <row r="37" spans="1:12" ht="19.5" hidden="1" customHeight="1">
      <c r="A37" s="14" t="s">
        <v>53</v>
      </c>
      <c r="B37" s="18">
        <f>'1113-01-01-2'!C22</f>
        <v>6017.1</v>
      </c>
      <c r="C37" s="19">
        <f>'1113-01-01-2'!D22</f>
        <v>5721.1900000000005</v>
      </c>
      <c r="D37" s="19">
        <f>'1113-01-01-2'!E22</f>
        <v>4489.96</v>
      </c>
      <c r="E37" s="19">
        <f>'1113-01-01-2'!F22</f>
        <v>2267.96</v>
      </c>
      <c r="F37" s="19">
        <f>'1113-01-01-2'!G22</f>
        <v>141.61000000000001</v>
      </c>
      <c r="G37" s="19">
        <f>'1113-01-01-2'!H22</f>
        <v>2080.39</v>
      </c>
      <c r="H37" s="19">
        <f>'1113-01-01-2'!I22</f>
        <v>1231.23</v>
      </c>
      <c r="I37" s="19">
        <f>'1113-01-01-2'!J22</f>
        <v>295.91000000000003</v>
      </c>
      <c r="J37" s="19">
        <f t="shared" si="5"/>
        <v>34.116249599564554</v>
      </c>
      <c r="K37" s="11"/>
      <c r="L37" s="1">
        <v>17637.05</v>
      </c>
    </row>
    <row r="38" spans="1:12" ht="19.5" hidden="1" customHeight="1">
      <c r="A38" s="14" t="s">
        <v>54</v>
      </c>
      <c r="B38" s="18">
        <f>'1113-01-01-2'!C23</f>
        <v>1968.2399999999998</v>
      </c>
      <c r="C38" s="19">
        <f>'1113-01-01-2'!D23</f>
        <v>1575.1999999999998</v>
      </c>
      <c r="D38" s="19">
        <f>'1113-01-01-2'!E23</f>
        <v>1046.78</v>
      </c>
      <c r="E38" s="19">
        <f>'1113-01-01-2'!F23</f>
        <v>0</v>
      </c>
      <c r="F38" s="19">
        <f>'1113-01-01-2'!G23</f>
        <v>100.25</v>
      </c>
      <c r="G38" s="19">
        <f>'1113-01-01-2'!H23</f>
        <v>946.53</v>
      </c>
      <c r="H38" s="19">
        <f>'1113-01-01-2'!I23</f>
        <v>528.41999999999996</v>
      </c>
      <c r="I38" s="19">
        <f>'1113-01-01-2'!J23</f>
        <v>393.04</v>
      </c>
      <c r="J38" s="19">
        <f t="shared" si="5"/>
        <v>1.1987900275024201</v>
      </c>
      <c r="K38" s="11"/>
      <c r="L38" s="1">
        <v>164185.54999999999</v>
      </c>
    </row>
    <row r="39" spans="1:12" ht="19.5" hidden="1" customHeight="1">
      <c r="A39" s="14" t="s">
        <v>55</v>
      </c>
      <c r="B39" s="18">
        <f>'1113-01-01-2'!C24</f>
        <v>2856.36</v>
      </c>
      <c r="C39" s="19">
        <f>'1113-01-01-2'!D24</f>
        <v>1627.19</v>
      </c>
      <c r="D39" s="19">
        <f>'1113-01-01-2'!E24</f>
        <v>298.33000000000004</v>
      </c>
      <c r="E39" s="19">
        <f>'1113-01-01-2'!F24</f>
        <v>28.4</v>
      </c>
      <c r="F39" s="19">
        <f>'1113-01-01-2'!G24</f>
        <v>76.41</v>
      </c>
      <c r="G39" s="19">
        <f>'1113-01-01-2'!H24</f>
        <v>193.52</v>
      </c>
      <c r="H39" s="19">
        <f>'1113-01-01-2'!I24</f>
        <v>1328.86</v>
      </c>
      <c r="I39" s="19">
        <f>'1113-01-01-2'!J24</f>
        <v>1229.17</v>
      </c>
      <c r="J39" s="19">
        <f t="shared" si="5"/>
        <v>4.6182725375146934</v>
      </c>
      <c r="K39" s="11"/>
      <c r="L39" s="1">
        <v>61849.1</v>
      </c>
    </row>
    <row r="40" spans="1:12" ht="19.5" hidden="1" customHeight="1">
      <c r="A40" s="14" t="s">
        <v>56</v>
      </c>
      <c r="B40" s="18">
        <f>'1113-01-01-2'!C25</f>
        <v>1948.13</v>
      </c>
      <c r="C40" s="19">
        <f>'1113-01-01-2'!D25</f>
        <v>1948.13</v>
      </c>
      <c r="D40" s="19">
        <f>'1113-01-01-2'!E25</f>
        <v>1516.5</v>
      </c>
      <c r="E40" s="19">
        <f>'1113-01-01-2'!F25</f>
        <v>299.17</v>
      </c>
      <c r="F40" s="19">
        <f>'1113-01-01-2'!G25</f>
        <v>212.22</v>
      </c>
      <c r="G40" s="19">
        <f>'1113-01-01-2'!H25</f>
        <v>1005.11</v>
      </c>
      <c r="H40" s="19">
        <f>'1113-01-01-2'!I25</f>
        <v>431.63</v>
      </c>
      <c r="I40" s="19">
        <f>'1113-01-01-2'!J25</f>
        <v>0</v>
      </c>
      <c r="J40" s="19">
        <f t="shared" si="5"/>
        <v>1.9074759647630062</v>
      </c>
      <c r="K40" s="11"/>
      <c r="L40" s="1">
        <v>102131.3</v>
      </c>
    </row>
    <row r="41" spans="1:12" ht="19.5" customHeight="1">
      <c r="A41" s="21" t="s">
        <v>120</v>
      </c>
      <c r="B41" s="18">
        <f>'109年縣府'!C13</f>
        <v>46311.419999999991</v>
      </c>
      <c r="C41" s="19">
        <f>'109年縣府'!D13</f>
        <v>42904.959999999999</v>
      </c>
      <c r="D41" s="19">
        <f>'109年縣府'!E13</f>
        <v>32899.379999999997</v>
      </c>
      <c r="E41" s="19">
        <f>'109年縣府'!F13</f>
        <v>9050.6</v>
      </c>
      <c r="F41" s="19">
        <f>'109年縣府'!G13</f>
        <v>3701.9399999999996</v>
      </c>
      <c r="G41" s="19">
        <f>'109年縣府'!H13</f>
        <v>20146.839999999997</v>
      </c>
      <c r="H41" s="19">
        <f>'109年縣府'!I13</f>
        <v>10005.58</v>
      </c>
      <c r="I41" s="19">
        <f>'109年縣府'!J13</f>
        <v>3406.46</v>
      </c>
      <c r="J41" s="19">
        <f>B41/L41*100</f>
        <v>10.005553765466379</v>
      </c>
      <c r="K41" s="11"/>
      <c r="L41" s="1">
        <v>462857.14</v>
      </c>
    </row>
    <row r="42" spans="1:12" ht="19.5" customHeight="1">
      <c r="A42" s="14" t="s">
        <v>44</v>
      </c>
      <c r="B42" s="18">
        <f>'109年縣府'!C14</f>
        <v>677.06000000000006</v>
      </c>
      <c r="C42" s="19">
        <f>'109年縣府'!D14</f>
        <v>614.2600000000001</v>
      </c>
      <c r="D42" s="19">
        <f>'109年縣府'!E14</f>
        <v>522.05000000000007</v>
      </c>
      <c r="E42" s="19">
        <f>'109年縣府'!F14</f>
        <v>54.78</v>
      </c>
      <c r="F42" s="19">
        <f>'109年縣府'!G14</f>
        <v>10.48</v>
      </c>
      <c r="G42" s="19">
        <f>'109年縣府'!H14</f>
        <v>456.79</v>
      </c>
      <c r="H42" s="19">
        <f>'109年縣府'!I14</f>
        <v>92.21</v>
      </c>
      <c r="I42" s="19">
        <f>'109年縣府'!J14</f>
        <v>62.8</v>
      </c>
      <c r="J42" s="19">
        <f t="shared" ref="J42:J54" si="6">B42/L42*100</f>
        <v>23.021812679576332</v>
      </c>
      <c r="K42" s="11"/>
      <c r="L42" s="1">
        <v>2940.95</v>
      </c>
    </row>
    <row r="43" spans="1:12" ht="19.5" customHeight="1">
      <c r="A43" s="14" t="s">
        <v>45</v>
      </c>
      <c r="B43" s="18">
        <f>'109年縣府'!C15</f>
        <v>7305.75</v>
      </c>
      <c r="C43" s="19">
        <f>'109年縣府'!D15</f>
        <v>7159.99</v>
      </c>
      <c r="D43" s="19">
        <f>'109年縣府'!E15</f>
        <v>5945.9</v>
      </c>
      <c r="E43" s="19">
        <f>'109年縣府'!F15</f>
        <v>993.12</v>
      </c>
      <c r="F43" s="19">
        <f>'109年縣府'!G15</f>
        <v>889.11</v>
      </c>
      <c r="G43" s="19">
        <f>'109年縣府'!H15</f>
        <v>4063.67</v>
      </c>
      <c r="H43" s="19">
        <f>'109年縣府'!I15</f>
        <v>1214.0899999999999</v>
      </c>
      <c r="I43" s="19">
        <f>'109年縣府'!J15</f>
        <v>145.76</v>
      </c>
      <c r="J43" s="19">
        <f t="shared" si="6"/>
        <v>60.619525199949223</v>
      </c>
      <c r="K43" s="11"/>
      <c r="L43" s="1">
        <v>12051.81</v>
      </c>
    </row>
    <row r="44" spans="1:12" ht="19.5" customHeight="1">
      <c r="A44" s="14" t="s">
        <v>46</v>
      </c>
      <c r="B44" s="18">
        <f>'109年縣府'!C16</f>
        <v>6748.11</v>
      </c>
      <c r="C44" s="19">
        <f>'109年縣府'!D16</f>
        <v>6584.7699999999995</v>
      </c>
      <c r="D44" s="19">
        <f>'109年縣府'!E16</f>
        <v>5747.24</v>
      </c>
      <c r="E44" s="19">
        <f>'109年縣府'!F16</f>
        <v>3155.27</v>
      </c>
      <c r="F44" s="19">
        <f>'109年縣府'!G16</f>
        <v>286.39</v>
      </c>
      <c r="G44" s="19">
        <f>'109年縣府'!H16</f>
        <v>2305.58</v>
      </c>
      <c r="H44" s="19">
        <f>'109年縣府'!I16</f>
        <v>837.53</v>
      </c>
      <c r="I44" s="19">
        <f>'109年縣府'!J16</f>
        <v>163.34</v>
      </c>
      <c r="J44" s="19">
        <f t="shared" si="6"/>
        <v>26.738753403211689</v>
      </c>
      <c r="K44" s="11"/>
      <c r="L44" s="1">
        <v>25237.19</v>
      </c>
    </row>
    <row r="45" spans="1:12" ht="19.5" customHeight="1">
      <c r="A45" s="14" t="s">
        <v>47</v>
      </c>
      <c r="B45" s="18">
        <f>'109年縣府'!C17</f>
        <v>1047.96</v>
      </c>
      <c r="C45" s="19">
        <f>'109年縣府'!D17</f>
        <v>1047.1600000000001</v>
      </c>
      <c r="D45" s="19">
        <f>'109年縣府'!E17</f>
        <v>968.24</v>
      </c>
      <c r="E45" s="19">
        <f>'109年縣府'!F17</f>
        <v>126.21</v>
      </c>
      <c r="F45" s="19">
        <f>'109年縣府'!G17</f>
        <v>168.08</v>
      </c>
      <c r="G45" s="19">
        <f>'109年縣府'!H17</f>
        <v>673.95</v>
      </c>
      <c r="H45" s="19">
        <f>'109年縣府'!I17</f>
        <v>78.92</v>
      </c>
      <c r="I45" s="19">
        <f>'109年縣府'!J17</f>
        <v>0.8</v>
      </c>
      <c r="J45" s="19">
        <f t="shared" si="6"/>
        <v>35.633383770550338</v>
      </c>
      <c r="K45" s="11"/>
      <c r="L45" s="1">
        <v>2940.95</v>
      </c>
    </row>
    <row r="46" spans="1:12" ht="19.5" customHeight="1">
      <c r="A46" s="14" t="s">
        <v>48</v>
      </c>
      <c r="B46" s="18">
        <f>'109年縣府'!C18</f>
        <v>2082.37</v>
      </c>
      <c r="C46" s="19">
        <f>'109年縣府'!D18</f>
        <v>1914.59</v>
      </c>
      <c r="D46" s="19">
        <f>'109年縣府'!E18</f>
        <v>1607.4099999999999</v>
      </c>
      <c r="E46" s="19">
        <f>'109年縣府'!F18</f>
        <v>420.84</v>
      </c>
      <c r="F46" s="19">
        <f>'109年縣府'!G18</f>
        <v>382.09</v>
      </c>
      <c r="G46" s="19">
        <f>'109年縣府'!H18</f>
        <v>804.48</v>
      </c>
      <c r="H46" s="19">
        <f>'109年縣府'!I18</f>
        <v>307.18</v>
      </c>
      <c r="I46" s="19">
        <f>'109年縣府'!J18</f>
        <v>167.78</v>
      </c>
      <c r="J46" s="19">
        <f t="shared" si="6"/>
        <v>31.909706366402997</v>
      </c>
      <c r="K46" s="11"/>
      <c r="L46" s="1">
        <v>6525.82</v>
      </c>
    </row>
    <row r="47" spans="1:12" ht="19.5" customHeight="1">
      <c r="A47" s="14" t="s">
        <v>49</v>
      </c>
      <c r="B47" s="18">
        <f>'109年縣府'!C19</f>
        <v>5222.0200000000004</v>
      </c>
      <c r="C47" s="19">
        <f>'109年縣府'!D19</f>
        <v>5121.68</v>
      </c>
      <c r="D47" s="19">
        <f>'109年縣府'!E19</f>
        <v>3946.44</v>
      </c>
      <c r="E47" s="19">
        <f>'109年縣府'!F19</f>
        <v>648.22</v>
      </c>
      <c r="F47" s="19">
        <f>'109年縣府'!G19</f>
        <v>831.18</v>
      </c>
      <c r="G47" s="19">
        <f>'109年縣府'!H19</f>
        <v>2467.04</v>
      </c>
      <c r="H47" s="19">
        <f>'109年縣府'!I19</f>
        <v>1175.24</v>
      </c>
      <c r="I47" s="19">
        <f>'109年縣府'!J19</f>
        <v>100.34</v>
      </c>
      <c r="J47" s="19">
        <f t="shared" si="6"/>
        <v>23.905444304465021</v>
      </c>
      <c r="K47" s="11"/>
      <c r="L47" s="1">
        <v>21844.48</v>
      </c>
    </row>
    <row r="48" spans="1:12" ht="19.5" customHeight="1">
      <c r="A48" s="14" t="s">
        <v>50</v>
      </c>
      <c r="B48" s="18">
        <f>'109年縣府'!C20</f>
        <v>5059.78</v>
      </c>
      <c r="C48" s="19">
        <f>'109年縣府'!D20</f>
        <v>4973.53</v>
      </c>
      <c r="D48" s="19">
        <f>'109年縣府'!E20</f>
        <v>3922.56</v>
      </c>
      <c r="E48" s="19">
        <f>'109年縣府'!F20</f>
        <v>724.73</v>
      </c>
      <c r="F48" s="19">
        <f>'109年縣府'!G20</f>
        <v>413.63</v>
      </c>
      <c r="G48" s="19">
        <f>'109年縣府'!H20</f>
        <v>2784.2</v>
      </c>
      <c r="H48" s="19">
        <f>'109年縣府'!I20</f>
        <v>1050.97</v>
      </c>
      <c r="I48" s="19">
        <f>'109年縣府'!J20</f>
        <v>86.25</v>
      </c>
      <c r="J48" s="19">
        <f t="shared" si="6"/>
        <v>32.205333842530706</v>
      </c>
      <c r="K48" s="11"/>
      <c r="L48" s="1">
        <v>15711</v>
      </c>
    </row>
    <row r="49" spans="1:12" ht="19.5" customHeight="1">
      <c r="A49" s="14" t="s">
        <v>51</v>
      </c>
      <c r="B49" s="18">
        <f>'109年縣府'!C21</f>
        <v>1119.29</v>
      </c>
      <c r="C49" s="19">
        <f>'109年縣府'!D21</f>
        <v>565.86</v>
      </c>
      <c r="D49" s="19">
        <f>'109年縣府'!E21</f>
        <v>500.31000000000006</v>
      </c>
      <c r="E49" s="19">
        <f>'109年縣府'!F21</f>
        <v>42.32</v>
      </c>
      <c r="F49" s="19">
        <f>'109年縣府'!G21</f>
        <v>57.2</v>
      </c>
      <c r="G49" s="19">
        <f>'109年縣府'!H21</f>
        <v>400.79</v>
      </c>
      <c r="H49" s="19">
        <f>'109年縣府'!I21</f>
        <v>65.55</v>
      </c>
      <c r="I49" s="19">
        <f>'109年縣府'!J21</f>
        <v>553.42999999999995</v>
      </c>
      <c r="J49" s="19">
        <f t="shared" si="6"/>
        <v>6.8907710985192674</v>
      </c>
      <c r="K49" s="11"/>
      <c r="L49" s="1">
        <v>16243.32</v>
      </c>
    </row>
    <row r="50" spans="1:12" ht="19.5" customHeight="1">
      <c r="A50" s="14" t="s">
        <v>52</v>
      </c>
      <c r="B50" s="18">
        <f>'109年縣府'!C22</f>
        <v>4259.8599999999997</v>
      </c>
      <c r="C50" s="19">
        <f>'109年縣府'!D22</f>
        <v>4027.65</v>
      </c>
      <c r="D50" s="19">
        <f>'109年縣府'!E22</f>
        <v>2213.23</v>
      </c>
      <c r="E50" s="19">
        <f>'109年縣府'!F22</f>
        <v>276.33999999999997</v>
      </c>
      <c r="F50" s="19">
        <f>'109年縣府'!G22</f>
        <v>189.15</v>
      </c>
      <c r="G50" s="19">
        <f>'109年縣府'!H22</f>
        <v>1747.74</v>
      </c>
      <c r="H50" s="19">
        <f>'109年縣府'!I22</f>
        <v>1814.42</v>
      </c>
      <c r="I50" s="19">
        <f>'109年縣府'!J22</f>
        <v>232.21</v>
      </c>
      <c r="J50" s="19">
        <f t="shared" si="6"/>
        <v>31.418094171825743</v>
      </c>
      <c r="K50" s="11"/>
      <c r="L50" s="1">
        <v>13558.62</v>
      </c>
    </row>
    <row r="51" spans="1:12" ht="19.5" customHeight="1">
      <c r="A51" s="14" t="s">
        <v>53</v>
      </c>
      <c r="B51" s="18">
        <f>'109年縣府'!C23</f>
        <v>6016.4899999999989</v>
      </c>
      <c r="C51" s="19">
        <f>'109年縣府'!D23</f>
        <v>5716.0899999999992</v>
      </c>
      <c r="D51" s="19">
        <f>'109年縣府'!E23</f>
        <v>4565.4599999999991</v>
      </c>
      <c r="E51" s="19">
        <f>'109年縣府'!F23</f>
        <v>2282.77</v>
      </c>
      <c r="F51" s="19">
        <f>'109年縣府'!G23</f>
        <v>45.49</v>
      </c>
      <c r="G51" s="19">
        <f>'109年縣府'!H23</f>
        <v>2237.1999999999998</v>
      </c>
      <c r="H51" s="19">
        <f>'109年縣府'!I23</f>
        <v>1150.6300000000001</v>
      </c>
      <c r="I51" s="19">
        <f>'109年縣府'!J23</f>
        <v>300.39999999999998</v>
      </c>
      <c r="J51" s="19">
        <f t="shared" si="6"/>
        <v>34.112790971279203</v>
      </c>
      <c r="K51" s="11"/>
      <c r="L51" s="1">
        <v>17637.05</v>
      </c>
    </row>
    <row r="52" spans="1:12" ht="19.5" customHeight="1">
      <c r="A52" s="14" t="s">
        <v>54</v>
      </c>
      <c r="B52" s="18">
        <f>'109年縣府'!C24</f>
        <v>1968.24</v>
      </c>
      <c r="C52" s="19">
        <f>'109年縣府'!D24</f>
        <v>1604.06</v>
      </c>
      <c r="D52" s="19">
        <f>'109年縣府'!E24</f>
        <v>1122.3599999999999</v>
      </c>
      <c r="E52" s="19">
        <f>'109年縣府'!F24</f>
        <v>1</v>
      </c>
      <c r="F52" s="19">
        <f>'109年縣府'!G24</f>
        <v>126.58</v>
      </c>
      <c r="G52" s="19">
        <f>'109年縣府'!H24</f>
        <v>994.78</v>
      </c>
      <c r="H52" s="19">
        <f>'109年縣府'!I24</f>
        <v>481.7</v>
      </c>
      <c r="I52" s="19">
        <f>'109年縣府'!J24</f>
        <v>364.18</v>
      </c>
      <c r="J52" s="19">
        <f t="shared" si="6"/>
        <v>1.1987900275024204</v>
      </c>
      <c r="K52" s="11"/>
      <c r="L52" s="1">
        <v>164185.54999999999</v>
      </c>
    </row>
    <row r="53" spans="1:12" ht="19.5" customHeight="1">
      <c r="A53" s="14" t="s">
        <v>55</v>
      </c>
      <c r="B53" s="18">
        <f>'109年縣府'!C25</f>
        <v>2856.36</v>
      </c>
      <c r="C53" s="19">
        <f>'109年縣府'!D25</f>
        <v>1627.19</v>
      </c>
      <c r="D53" s="19">
        <f>'109年縣府'!E25</f>
        <v>292.70999999999998</v>
      </c>
      <c r="E53" s="19">
        <f>'109年縣府'!F25</f>
        <v>30</v>
      </c>
      <c r="F53" s="19">
        <f>'109年縣府'!G25</f>
        <v>84.57</v>
      </c>
      <c r="G53" s="19">
        <f>'109年縣府'!H25</f>
        <v>178.14</v>
      </c>
      <c r="H53" s="19">
        <f>'109年縣府'!I25</f>
        <v>1334.48</v>
      </c>
      <c r="I53" s="19">
        <f>'109年縣府'!J25</f>
        <v>1229.17</v>
      </c>
      <c r="J53" s="19">
        <f t="shared" si="6"/>
        <v>4.6182725375146934</v>
      </c>
      <c r="K53" s="11"/>
      <c r="L53" s="1">
        <v>61849.1</v>
      </c>
    </row>
    <row r="54" spans="1:12" ht="19.5" customHeight="1">
      <c r="A54" s="14" t="s">
        <v>56</v>
      </c>
      <c r="B54" s="18">
        <f>'109年縣府'!C26</f>
        <v>1948.13</v>
      </c>
      <c r="C54" s="19">
        <f>'109年縣府'!D26</f>
        <v>1948.13</v>
      </c>
      <c r="D54" s="19">
        <f>'109年縣府'!E26</f>
        <v>1545.47</v>
      </c>
      <c r="E54" s="19">
        <f>'109年縣府'!F26</f>
        <v>295</v>
      </c>
      <c r="F54" s="19">
        <f>'109年縣府'!G26</f>
        <v>217.99</v>
      </c>
      <c r="G54" s="19">
        <f>'109年縣府'!H26</f>
        <v>1032.48</v>
      </c>
      <c r="H54" s="19">
        <f>'109年縣府'!I26</f>
        <v>402.66</v>
      </c>
      <c r="I54" s="89">
        <f>'109年縣府'!J26</f>
        <v>0</v>
      </c>
      <c r="J54" s="19">
        <f t="shared" si="6"/>
        <v>1.9074759647630062</v>
      </c>
      <c r="K54" s="11"/>
      <c r="L54" s="1">
        <v>102131.3</v>
      </c>
    </row>
    <row r="55" spans="1:12" ht="19.5" customHeight="1">
      <c r="A55" s="14"/>
      <c r="B55" s="19"/>
      <c r="C55" s="19"/>
      <c r="D55" s="19"/>
      <c r="E55" s="19"/>
      <c r="F55" s="19"/>
      <c r="G55" s="19"/>
      <c r="H55" s="19"/>
      <c r="I55" s="19"/>
      <c r="J55" s="19"/>
      <c r="K55" s="11"/>
    </row>
    <row r="56" spans="1:12" ht="19.5" customHeight="1">
      <c r="A56" s="14"/>
      <c r="B56" s="19"/>
      <c r="C56" s="19"/>
      <c r="D56" s="19"/>
      <c r="E56" s="19"/>
      <c r="F56" s="19"/>
      <c r="G56" s="19"/>
      <c r="H56" s="19"/>
      <c r="I56" s="19"/>
      <c r="J56" s="19"/>
      <c r="K56" s="11"/>
    </row>
    <row r="57" spans="1:12" ht="19.5" customHeight="1">
      <c r="A57" s="14"/>
      <c r="B57" s="19"/>
      <c r="C57" s="19"/>
      <c r="D57" s="19"/>
      <c r="E57" s="19"/>
      <c r="F57" s="19"/>
      <c r="G57" s="19"/>
      <c r="H57" s="19"/>
      <c r="I57" s="19"/>
      <c r="J57" s="19"/>
      <c r="K57" s="11"/>
    </row>
    <row r="58" spans="1:12" ht="19.5" customHeight="1">
      <c r="A58" s="14"/>
      <c r="B58" s="19"/>
      <c r="C58" s="19"/>
      <c r="D58" s="19"/>
      <c r="E58" s="19"/>
      <c r="F58" s="19"/>
      <c r="G58" s="19"/>
      <c r="H58" s="19"/>
      <c r="I58" s="19"/>
      <c r="J58" s="19"/>
      <c r="K58" s="11"/>
    </row>
    <row r="59" spans="1:12" ht="19.5" customHeight="1">
      <c r="A59" s="14"/>
      <c r="B59" s="19"/>
      <c r="C59" s="19"/>
      <c r="D59" s="19"/>
      <c r="E59" s="19"/>
      <c r="F59" s="19"/>
      <c r="G59" s="19"/>
      <c r="H59" s="19"/>
      <c r="I59" s="19"/>
      <c r="J59" s="19"/>
      <c r="K59" s="11"/>
    </row>
    <row r="60" spans="1:12" ht="19.5" customHeight="1">
      <c r="A60" s="14"/>
      <c r="B60" s="19"/>
      <c r="C60" s="19"/>
      <c r="D60" s="19"/>
      <c r="E60" s="19"/>
      <c r="F60" s="19"/>
      <c r="G60" s="19"/>
      <c r="H60" s="19"/>
      <c r="I60" s="19"/>
      <c r="J60" s="19"/>
      <c r="K60" s="11"/>
    </row>
    <row r="61" spans="1:12" ht="19.5" customHeight="1">
      <c r="A61" s="14"/>
      <c r="B61" s="19"/>
      <c r="C61" s="19"/>
      <c r="D61" s="19"/>
      <c r="E61" s="19"/>
      <c r="F61" s="19"/>
      <c r="G61" s="19"/>
      <c r="H61" s="19"/>
      <c r="I61" s="19"/>
      <c r="J61" s="19"/>
      <c r="K61" s="11"/>
    </row>
    <row r="62" spans="1:12" s="4" customFormat="1" ht="18" customHeight="1">
      <c r="A62" s="14"/>
      <c r="B62" s="10"/>
      <c r="C62" s="10"/>
      <c r="D62" s="10"/>
      <c r="E62" s="10"/>
      <c r="F62" s="10"/>
      <c r="G62" s="10"/>
      <c r="H62" s="10"/>
      <c r="I62" s="10"/>
      <c r="J62" s="10"/>
      <c r="K62" s="10"/>
    </row>
    <row r="63" spans="1:12" ht="12" customHeight="1" thickBot="1">
      <c r="A63" s="22"/>
      <c r="B63" s="6"/>
      <c r="C63" s="2"/>
      <c r="D63" s="2"/>
      <c r="E63" s="7"/>
      <c r="F63" s="7"/>
      <c r="G63" s="7"/>
      <c r="H63" s="7"/>
      <c r="I63" s="7"/>
      <c r="J63" s="2"/>
    </row>
    <row r="64" spans="1:12" ht="13.5" customHeight="1">
      <c r="A64" s="8" t="s">
        <v>57</v>
      </c>
      <c r="F64" s="176" t="s">
        <v>161</v>
      </c>
    </row>
    <row r="65" spans="1:4" ht="12" customHeight="1">
      <c r="A65" s="23" t="s">
        <v>58</v>
      </c>
    </row>
    <row r="66" spans="1:4" s="3" customFormat="1" ht="20.100000000000001" customHeight="1">
      <c r="A66" s="24"/>
    </row>
    <row r="67" spans="1:4" s="3" customFormat="1" ht="20.100000000000001" customHeight="1">
      <c r="A67" s="24"/>
    </row>
    <row r="68" spans="1:4" ht="20.100000000000001" customHeight="1">
      <c r="D68" s="3"/>
    </row>
    <row r="69" spans="1:4" ht="20.100000000000001" customHeight="1"/>
    <row r="70" spans="1:4" ht="20.100000000000001" customHeight="1"/>
  </sheetData>
  <mergeCells count="16">
    <mergeCell ref="A2:E2"/>
    <mergeCell ref="F2:J2"/>
    <mergeCell ref="F5:H5"/>
    <mergeCell ref="G7:G8"/>
    <mergeCell ref="H6:H8"/>
    <mergeCell ref="I5:I8"/>
    <mergeCell ref="C5:E5"/>
    <mergeCell ref="D6:E6"/>
    <mergeCell ref="F6:G6"/>
    <mergeCell ref="A5:A8"/>
    <mergeCell ref="F7:F8"/>
    <mergeCell ref="J5:J8"/>
    <mergeCell ref="B5:B8"/>
    <mergeCell ref="C6:C8"/>
    <mergeCell ref="E7:E8"/>
    <mergeCell ref="D7:D8"/>
  </mergeCells>
  <phoneticPr fontId="4" type="noConversion"/>
  <pageMargins left="0.59055118110236227" right="1.299212598425197" top="0.33" bottom="0.31496062992125984" header="0.2"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topLeftCell="F5" zoomScale="75" zoomScaleNormal="75" workbookViewId="0">
      <selection activeCell="O22" sqref="O22"/>
    </sheetView>
  </sheetViews>
  <sheetFormatPr defaultColWidth="10.85546875" defaultRowHeight="19.8"/>
  <cols>
    <col min="1" max="1" width="31.140625" style="56" customWidth="1"/>
    <col min="2" max="2" width="4.140625" style="56" customWidth="1"/>
    <col min="3" max="10" width="28.28515625" style="56" customWidth="1"/>
    <col min="11" max="11" width="10.140625" style="56" customWidth="1"/>
    <col min="12" max="16384" width="10.85546875" style="56"/>
  </cols>
  <sheetData>
    <row r="1" spans="1:11" ht="20.399999999999999" thickBot="1"/>
    <row r="2" spans="1:11" ht="20.399999999999999" thickBot="1">
      <c r="A2" s="57" t="s">
        <v>68</v>
      </c>
      <c r="H2" s="58" t="s">
        <v>69</v>
      </c>
      <c r="I2" s="114" t="s">
        <v>70</v>
      </c>
      <c r="J2" s="115"/>
    </row>
    <row r="3" spans="1:11" ht="20.399999999999999" thickBot="1">
      <c r="A3" s="57" t="s">
        <v>71</v>
      </c>
      <c r="B3" s="116" t="s">
        <v>72</v>
      </c>
      <c r="C3" s="117"/>
      <c r="D3" s="59"/>
      <c r="E3" s="59"/>
      <c r="F3" s="59"/>
      <c r="G3" s="60"/>
      <c r="H3" s="61" t="s">
        <v>73</v>
      </c>
      <c r="I3" s="118" t="s">
        <v>107</v>
      </c>
      <c r="J3" s="119"/>
    </row>
    <row r="4" spans="1:11">
      <c r="A4" s="62"/>
      <c r="B4" s="62"/>
      <c r="J4" s="63"/>
    </row>
    <row r="5" spans="1:11" ht="39">
      <c r="A5" s="120" t="s">
        <v>108</v>
      </c>
      <c r="B5" s="121"/>
      <c r="C5" s="121"/>
      <c r="D5" s="121"/>
      <c r="E5" s="121"/>
      <c r="F5" s="121"/>
      <c r="G5" s="121"/>
      <c r="H5" s="121"/>
      <c r="I5" s="121"/>
      <c r="J5" s="121"/>
    </row>
    <row r="6" spans="1:11">
      <c r="A6" s="62"/>
      <c r="B6" s="62"/>
    </row>
    <row r="7" spans="1:11">
      <c r="A7" s="62"/>
      <c r="B7" s="62"/>
    </row>
    <row r="8" spans="1:11" ht="20.399999999999999" thickBot="1">
      <c r="A8" s="64"/>
      <c r="C8" s="65"/>
      <c r="D8" s="122" t="s">
        <v>109</v>
      </c>
      <c r="E8" s="122"/>
      <c r="F8" s="122"/>
      <c r="G8" s="122"/>
      <c r="H8" s="122"/>
      <c r="I8" s="66"/>
      <c r="J8" s="67" t="s">
        <v>110</v>
      </c>
    </row>
    <row r="9" spans="1:11" ht="22.5" customHeight="1">
      <c r="A9" s="123" t="s">
        <v>111</v>
      </c>
      <c r="B9" s="124"/>
      <c r="C9" s="68"/>
      <c r="D9" s="129" t="s">
        <v>79</v>
      </c>
      <c r="E9" s="130"/>
      <c r="F9" s="130"/>
      <c r="G9" s="130"/>
      <c r="H9" s="130"/>
      <c r="I9" s="131"/>
      <c r="J9" s="69"/>
    </row>
    <row r="10" spans="1:11" ht="21.75" customHeight="1">
      <c r="A10" s="125"/>
      <c r="B10" s="126"/>
      <c r="C10" s="70" t="s">
        <v>81</v>
      </c>
      <c r="D10" s="132" t="s">
        <v>82</v>
      </c>
      <c r="E10" s="134" t="s">
        <v>83</v>
      </c>
      <c r="F10" s="135"/>
      <c r="G10" s="135"/>
      <c r="H10" s="136"/>
      <c r="I10" s="137" t="s">
        <v>84</v>
      </c>
      <c r="J10" s="71" t="s">
        <v>85</v>
      </c>
    </row>
    <row r="11" spans="1:11" ht="22.2" customHeight="1">
      <c r="A11" s="127"/>
      <c r="B11" s="128"/>
      <c r="C11" s="72"/>
      <c r="D11" s="133"/>
      <c r="E11" s="73" t="s">
        <v>86</v>
      </c>
      <c r="F11" s="73" t="s">
        <v>87</v>
      </c>
      <c r="G11" s="73" t="s">
        <v>88</v>
      </c>
      <c r="H11" s="73" t="s">
        <v>89</v>
      </c>
      <c r="I11" s="138"/>
      <c r="J11" s="72"/>
    </row>
    <row r="12" spans="1:11" hidden="1">
      <c r="A12" s="74"/>
      <c r="B12" s="75"/>
      <c r="C12" s="76"/>
      <c r="D12" s="77"/>
      <c r="E12" s="77"/>
      <c r="F12" s="77"/>
      <c r="G12" s="77"/>
      <c r="H12" s="77"/>
      <c r="I12" s="77"/>
      <c r="J12" s="77"/>
    </row>
    <row r="13" spans="1:11" ht="24.9" customHeight="1">
      <c r="A13" s="139" t="s">
        <v>90</v>
      </c>
      <c r="B13" s="140"/>
      <c r="C13" s="78">
        <f t="shared" ref="C13:J13" si="0">SUM(C14:C26)</f>
        <v>46311.419999999991</v>
      </c>
      <c r="D13" s="78">
        <f t="shared" si="0"/>
        <v>42904.959999999999</v>
      </c>
      <c r="E13" s="78">
        <f t="shared" si="0"/>
        <v>32899.379999999997</v>
      </c>
      <c r="F13" s="78">
        <f t="shared" si="0"/>
        <v>9050.6</v>
      </c>
      <c r="G13" s="78">
        <f t="shared" si="0"/>
        <v>3701.9399999999996</v>
      </c>
      <c r="H13" s="78">
        <f t="shared" si="0"/>
        <v>20146.839999999997</v>
      </c>
      <c r="I13" s="78">
        <f t="shared" si="0"/>
        <v>10005.58</v>
      </c>
      <c r="J13" s="78">
        <f t="shared" si="0"/>
        <v>3406.46</v>
      </c>
    </row>
    <row r="14" spans="1:11" ht="24.9" customHeight="1">
      <c r="A14" s="110" t="s">
        <v>91</v>
      </c>
      <c r="B14" s="111"/>
      <c r="C14" s="78">
        <f t="shared" ref="C14:C26" si="1">SUM(D14,J14)</f>
        <v>677.06000000000006</v>
      </c>
      <c r="D14" s="78">
        <f t="shared" ref="D14:D26" si="2">SUM(E14,I14)</f>
        <v>614.2600000000001</v>
      </c>
      <c r="E14" s="78">
        <f t="shared" ref="E14:E26" si="3">SUM(F14:H14)</f>
        <v>522.05000000000007</v>
      </c>
      <c r="F14" s="79">
        <v>54.78</v>
      </c>
      <c r="G14" s="79">
        <v>10.48</v>
      </c>
      <c r="H14" s="79">
        <v>456.79</v>
      </c>
      <c r="I14" s="79">
        <v>92.21</v>
      </c>
      <c r="J14" s="79">
        <v>62.8</v>
      </c>
      <c r="K14" s="80"/>
    </row>
    <row r="15" spans="1:11" ht="24.9" customHeight="1">
      <c r="A15" s="110" t="s">
        <v>92</v>
      </c>
      <c r="B15" s="111"/>
      <c r="C15" s="78">
        <f t="shared" si="1"/>
        <v>7305.75</v>
      </c>
      <c r="D15" s="78">
        <f t="shared" si="2"/>
        <v>7159.99</v>
      </c>
      <c r="E15" s="78">
        <f t="shared" si="3"/>
        <v>5945.9</v>
      </c>
      <c r="F15" s="79">
        <v>993.12</v>
      </c>
      <c r="G15" s="79">
        <v>889.11</v>
      </c>
      <c r="H15" s="79">
        <v>4063.67</v>
      </c>
      <c r="I15" s="79">
        <v>1214.0899999999999</v>
      </c>
      <c r="J15" s="79">
        <v>145.76</v>
      </c>
      <c r="K15" s="80"/>
    </row>
    <row r="16" spans="1:11" ht="24.9" customHeight="1">
      <c r="A16" s="110" t="s">
        <v>93</v>
      </c>
      <c r="B16" s="111"/>
      <c r="C16" s="78">
        <f t="shared" si="1"/>
        <v>6748.11</v>
      </c>
      <c r="D16" s="78">
        <f t="shared" si="2"/>
        <v>6584.7699999999995</v>
      </c>
      <c r="E16" s="78">
        <f t="shared" si="3"/>
        <v>5747.24</v>
      </c>
      <c r="F16" s="79">
        <v>3155.27</v>
      </c>
      <c r="G16" s="79">
        <v>286.39</v>
      </c>
      <c r="H16" s="79">
        <v>2305.58</v>
      </c>
      <c r="I16" s="79">
        <v>837.53</v>
      </c>
      <c r="J16" s="79">
        <v>163.34</v>
      </c>
      <c r="K16" s="80"/>
    </row>
    <row r="17" spans="1:11" ht="24.9" customHeight="1">
      <c r="A17" s="110" t="s">
        <v>94</v>
      </c>
      <c r="B17" s="111"/>
      <c r="C17" s="78">
        <f t="shared" si="1"/>
        <v>1047.96</v>
      </c>
      <c r="D17" s="78">
        <f t="shared" si="2"/>
        <v>1047.1600000000001</v>
      </c>
      <c r="E17" s="78">
        <f t="shared" si="3"/>
        <v>968.24</v>
      </c>
      <c r="F17" s="79">
        <v>126.21</v>
      </c>
      <c r="G17" s="79">
        <v>168.08</v>
      </c>
      <c r="H17" s="79">
        <v>673.95</v>
      </c>
      <c r="I17" s="79">
        <v>78.92</v>
      </c>
      <c r="J17" s="79">
        <v>0.8</v>
      </c>
      <c r="K17" s="80"/>
    </row>
    <row r="18" spans="1:11" ht="24.9" customHeight="1">
      <c r="A18" s="110" t="s">
        <v>95</v>
      </c>
      <c r="B18" s="111"/>
      <c r="C18" s="78">
        <f t="shared" si="1"/>
        <v>2082.37</v>
      </c>
      <c r="D18" s="78">
        <f t="shared" si="2"/>
        <v>1914.59</v>
      </c>
      <c r="E18" s="78">
        <f t="shared" si="3"/>
        <v>1607.4099999999999</v>
      </c>
      <c r="F18" s="79">
        <v>420.84</v>
      </c>
      <c r="G18" s="79">
        <v>382.09</v>
      </c>
      <c r="H18" s="79">
        <v>804.48</v>
      </c>
      <c r="I18" s="79">
        <v>307.18</v>
      </c>
      <c r="J18" s="79">
        <v>167.78</v>
      </c>
      <c r="K18" s="80"/>
    </row>
    <row r="19" spans="1:11" ht="24.9" customHeight="1">
      <c r="A19" s="110" t="s">
        <v>96</v>
      </c>
      <c r="B19" s="111"/>
      <c r="C19" s="78">
        <f t="shared" si="1"/>
        <v>5222.0200000000004</v>
      </c>
      <c r="D19" s="78">
        <f t="shared" si="2"/>
        <v>5121.68</v>
      </c>
      <c r="E19" s="78">
        <f t="shared" si="3"/>
        <v>3946.44</v>
      </c>
      <c r="F19" s="79">
        <v>648.22</v>
      </c>
      <c r="G19" s="79">
        <v>831.18</v>
      </c>
      <c r="H19" s="79">
        <v>2467.04</v>
      </c>
      <c r="I19" s="79">
        <v>1175.24</v>
      </c>
      <c r="J19" s="79">
        <v>100.34</v>
      </c>
      <c r="K19" s="80"/>
    </row>
    <row r="20" spans="1:11" ht="24.9" customHeight="1">
      <c r="A20" s="110" t="s">
        <v>97</v>
      </c>
      <c r="B20" s="111"/>
      <c r="C20" s="78">
        <f t="shared" si="1"/>
        <v>5059.78</v>
      </c>
      <c r="D20" s="78">
        <f t="shared" si="2"/>
        <v>4973.53</v>
      </c>
      <c r="E20" s="78">
        <f t="shared" si="3"/>
        <v>3922.56</v>
      </c>
      <c r="F20" s="79">
        <v>724.73</v>
      </c>
      <c r="G20" s="79">
        <v>413.63</v>
      </c>
      <c r="H20" s="79">
        <v>2784.2</v>
      </c>
      <c r="I20" s="79">
        <v>1050.97</v>
      </c>
      <c r="J20" s="79">
        <v>86.25</v>
      </c>
      <c r="K20" s="80"/>
    </row>
    <row r="21" spans="1:11" ht="24.9" customHeight="1">
      <c r="A21" s="110" t="s">
        <v>98</v>
      </c>
      <c r="B21" s="111"/>
      <c r="C21" s="78">
        <f t="shared" si="1"/>
        <v>1119.29</v>
      </c>
      <c r="D21" s="78">
        <f t="shared" si="2"/>
        <v>565.86</v>
      </c>
      <c r="E21" s="78">
        <f t="shared" si="3"/>
        <v>500.31000000000006</v>
      </c>
      <c r="F21" s="79">
        <v>42.32</v>
      </c>
      <c r="G21" s="79">
        <v>57.2</v>
      </c>
      <c r="H21" s="79">
        <v>400.79</v>
      </c>
      <c r="I21" s="79">
        <v>65.55</v>
      </c>
      <c r="J21" s="79">
        <v>553.42999999999995</v>
      </c>
      <c r="K21" s="80"/>
    </row>
    <row r="22" spans="1:11" ht="24.9" customHeight="1">
      <c r="A22" s="110" t="s">
        <v>99</v>
      </c>
      <c r="B22" s="111"/>
      <c r="C22" s="78">
        <f t="shared" si="1"/>
        <v>4259.8599999999997</v>
      </c>
      <c r="D22" s="78">
        <f t="shared" si="2"/>
        <v>4027.65</v>
      </c>
      <c r="E22" s="78">
        <f t="shared" si="3"/>
        <v>2213.23</v>
      </c>
      <c r="F22" s="79">
        <v>276.33999999999997</v>
      </c>
      <c r="G22" s="79">
        <v>189.15</v>
      </c>
      <c r="H22" s="79">
        <v>1747.74</v>
      </c>
      <c r="I22" s="79">
        <v>1814.42</v>
      </c>
      <c r="J22" s="79">
        <v>232.21</v>
      </c>
      <c r="K22" s="80"/>
    </row>
    <row r="23" spans="1:11" ht="24.9" customHeight="1">
      <c r="A23" s="110" t="s">
        <v>100</v>
      </c>
      <c r="B23" s="111"/>
      <c r="C23" s="78">
        <f t="shared" si="1"/>
        <v>6016.4899999999989</v>
      </c>
      <c r="D23" s="78">
        <f t="shared" si="2"/>
        <v>5716.0899999999992</v>
      </c>
      <c r="E23" s="78">
        <f t="shared" si="3"/>
        <v>4565.4599999999991</v>
      </c>
      <c r="F23" s="79">
        <v>2282.77</v>
      </c>
      <c r="G23" s="79">
        <v>45.49</v>
      </c>
      <c r="H23" s="79">
        <v>2237.1999999999998</v>
      </c>
      <c r="I23" s="79">
        <v>1150.6300000000001</v>
      </c>
      <c r="J23" s="79">
        <v>300.39999999999998</v>
      </c>
      <c r="K23" s="80"/>
    </row>
    <row r="24" spans="1:11" ht="24.9" customHeight="1">
      <c r="A24" s="110" t="s">
        <v>101</v>
      </c>
      <c r="B24" s="111"/>
      <c r="C24" s="78">
        <f t="shared" si="1"/>
        <v>1968.24</v>
      </c>
      <c r="D24" s="78">
        <f t="shared" si="2"/>
        <v>1604.06</v>
      </c>
      <c r="E24" s="78">
        <f t="shared" si="3"/>
        <v>1122.3599999999999</v>
      </c>
      <c r="F24" s="79">
        <v>1</v>
      </c>
      <c r="G24" s="79">
        <v>126.58</v>
      </c>
      <c r="H24" s="79">
        <v>994.78</v>
      </c>
      <c r="I24" s="79">
        <v>481.7</v>
      </c>
      <c r="J24" s="79">
        <v>364.18</v>
      </c>
      <c r="K24" s="80"/>
    </row>
    <row r="25" spans="1:11" ht="24.9" customHeight="1">
      <c r="A25" s="110" t="s">
        <v>102</v>
      </c>
      <c r="B25" s="111"/>
      <c r="C25" s="78">
        <f t="shared" si="1"/>
        <v>2856.36</v>
      </c>
      <c r="D25" s="78">
        <f t="shared" si="2"/>
        <v>1627.19</v>
      </c>
      <c r="E25" s="78">
        <f t="shared" si="3"/>
        <v>292.70999999999998</v>
      </c>
      <c r="F25" s="79">
        <v>30</v>
      </c>
      <c r="G25" s="79">
        <v>84.57</v>
      </c>
      <c r="H25" s="79">
        <v>178.14</v>
      </c>
      <c r="I25" s="79">
        <v>1334.48</v>
      </c>
      <c r="J25" s="79">
        <v>1229.17</v>
      </c>
      <c r="K25" s="80"/>
    </row>
    <row r="26" spans="1:11" ht="24.9" customHeight="1">
      <c r="A26" s="110" t="s">
        <v>103</v>
      </c>
      <c r="B26" s="111"/>
      <c r="C26" s="78">
        <f t="shared" si="1"/>
        <v>1948.13</v>
      </c>
      <c r="D26" s="78">
        <f t="shared" si="2"/>
        <v>1948.13</v>
      </c>
      <c r="E26" s="78">
        <f t="shared" si="3"/>
        <v>1545.47</v>
      </c>
      <c r="F26" s="79">
        <v>295</v>
      </c>
      <c r="G26" s="79">
        <v>217.99</v>
      </c>
      <c r="H26" s="79">
        <v>1032.48</v>
      </c>
      <c r="I26" s="79">
        <v>402.66</v>
      </c>
      <c r="J26" s="79">
        <v>0</v>
      </c>
      <c r="K26" s="80"/>
    </row>
    <row r="27" spans="1:11" ht="9.6" customHeight="1">
      <c r="A27" s="62"/>
      <c r="B27" s="62"/>
      <c r="C27" s="81"/>
      <c r="D27" s="81"/>
      <c r="E27" s="81"/>
      <c r="F27" s="81"/>
      <c r="G27" s="81"/>
      <c r="H27" s="81"/>
      <c r="I27" s="81"/>
    </row>
    <row r="28" spans="1:11">
      <c r="A28" s="82" t="s">
        <v>112</v>
      </c>
      <c r="B28" s="83"/>
      <c r="C28" s="84" t="s">
        <v>113</v>
      </c>
      <c r="D28" s="83"/>
      <c r="E28" s="84" t="s">
        <v>114</v>
      </c>
      <c r="F28" s="83"/>
      <c r="G28" s="83" t="s">
        <v>115</v>
      </c>
      <c r="H28" s="83"/>
      <c r="I28" s="112" t="s">
        <v>116</v>
      </c>
      <c r="J28" s="112"/>
    </row>
    <row r="29" spans="1:11">
      <c r="A29" s="113"/>
      <c r="B29" s="113"/>
      <c r="C29" s="85"/>
      <c r="D29" s="83"/>
      <c r="E29" s="84" t="s">
        <v>117</v>
      </c>
      <c r="F29" s="83"/>
      <c r="G29" s="83"/>
      <c r="H29" s="86"/>
      <c r="I29" s="86"/>
      <c r="J29" s="83"/>
    </row>
    <row r="30" spans="1:11" ht="13.2" customHeight="1">
      <c r="A30" s="83"/>
      <c r="B30" s="83"/>
      <c r="C30" s="83"/>
      <c r="D30" s="83"/>
      <c r="E30" s="83"/>
      <c r="F30" s="83"/>
      <c r="G30" s="83"/>
      <c r="H30" s="83"/>
      <c r="I30" s="83"/>
      <c r="J30" s="87"/>
    </row>
    <row r="31" spans="1:11">
      <c r="A31" s="56" t="s">
        <v>118</v>
      </c>
      <c r="G31" s="83"/>
      <c r="H31" s="83"/>
      <c r="I31" s="83"/>
      <c r="J31" s="87"/>
    </row>
    <row r="32" spans="1:11">
      <c r="A32" s="56" t="s">
        <v>119</v>
      </c>
      <c r="G32" s="83"/>
      <c r="H32" s="87"/>
      <c r="I32" s="83"/>
      <c r="J32" s="83"/>
    </row>
    <row r="33" spans="2:8" s="88" customFormat="1">
      <c r="B33" s="56"/>
      <c r="C33" s="56"/>
      <c r="D33" s="56"/>
      <c r="E33" s="56"/>
      <c r="F33" s="56"/>
      <c r="G33" s="56"/>
      <c r="H33" s="66"/>
    </row>
    <row r="34" spans="2:8" s="88" customFormat="1">
      <c r="B34" s="56"/>
      <c r="C34" s="56"/>
      <c r="D34" s="56"/>
      <c r="E34" s="56"/>
      <c r="F34" s="56"/>
      <c r="G34" s="56"/>
      <c r="H34" s="56"/>
    </row>
  </sheetData>
  <mergeCells count="26">
    <mergeCell ref="A18:B18"/>
    <mergeCell ref="I2:J2"/>
    <mergeCell ref="B3:C3"/>
    <mergeCell ref="I3:J3"/>
    <mergeCell ref="A5:J5"/>
    <mergeCell ref="D8:H8"/>
    <mergeCell ref="A9:B11"/>
    <mergeCell ref="D9:I9"/>
    <mergeCell ref="D10:D11"/>
    <mergeCell ref="E10:H10"/>
    <mergeCell ref="I10:I11"/>
    <mergeCell ref="A13:B13"/>
    <mergeCell ref="A14:B14"/>
    <mergeCell ref="A15:B15"/>
    <mergeCell ref="A16:B16"/>
    <mergeCell ref="A17:B17"/>
    <mergeCell ref="A25:B25"/>
    <mergeCell ref="A26:B26"/>
    <mergeCell ref="I28:J28"/>
    <mergeCell ref="A29:B29"/>
    <mergeCell ref="A19:B19"/>
    <mergeCell ref="A20:B20"/>
    <mergeCell ref="A21:B21"/>
    <mergeCell ref="A22:B22"/>
    <mergeCell ref="A23:B23"/>
    <mergeCell ref="A24:B24"/>
  </mergeCells>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46"/>
  <sheetViews>
    <sheetView workbookViewId="0">
      <selection activeCell="E35" sqref="E35"/>
    </sheetView>
  </sheetViews>
  <sheetFormatPr defaultRowHeight="12"/>
  <cols>
    <col min="3" max="3" width="13" customWidth="1"/>
    <col min="4" max="4" width="12.28515625" customWidth="1"/>
    <col min="5" max="5" width="11.7109375" customWidth="1"/>
    <col min="6" max="6" width="12.7109375" customWidth="1"/>
    <col min="7" max="7" width="13.7109375" customWidth="1"/>
    <col min="8" max="8" width="11.140625" customWidth="1"/>
    <col min="9" max="9" width="12" customWidth="1"/>
    <col min="10" max="10" width="12.28515625" customWidth="1"/>
    <col min="11" max="11" width="15.85546875" customWidth="1"/>
  </cols>
  <sheetData>
    <row r="2" spans="1:11">
      <c r="I2" t="s">
        <v>69</v>
      </c>
      <c r="J2" t="s">
        <v>121</v>
      </c>
    </row>
    <row r="3" spans="1:11">
      <c r="A3" t="s">
        <v>71</v>
      </c>
      <c r="B3" t="s">
        <v>122</v>
      </c>
      <c r="I3" t="s">
        <v>73</v>
      </c>
      <c r="J3" t="s">
        <v>123</v>
      </c>
    </row>
    <row r="4" spans="1:11">
      <c r="A4" t="s">
        <v>68</v>
      </c>
    </row>
    <row r="5" spans="1:11">
      <c r="A5" t="s">
        <v>124</v>
      </c>
    </row>
    <row r="8" spans="1:11">
      <c r="D8" t="s">
        <v>125</v>
      </c>
      <c r="K8" t="s">
        <v>77</v>
      </c>
    </row>
    <row r="9" spans="1:11" ht="24" customHeight="1">
      <c r="A9" s="141" t="s">
        <v>158</v>
      </c>
      <c r="B9" s="142"/>
      <c r="C9" s="151" t="s">
        <v>81</v>
      </c>
      <c r="D9" s="145" t="s">
        <v>157</v>
      </c>
      <c r="E9" s="146"/>
      <c r="F9" s="146"/>
      <c r="G9" s="146"/>
      <c r="H9" s="146"/>
      <c r="I9" s="147"/>
      <c r="J9" s="151" t="s">
        <v>85</v>
      </c>
      <c r="K9" s="153" t="s">
        <v>80</v>
      </c>
    </row>
    <row r="10" spans="1:11">
      <c r="A10" s="143"/>
      <c r="B10" s="144"/>
      <c r="C10" s="152"/>
      <c r="D10" s="90" t="s">
        <v>82</v>
      </c>
      <c r="E10" s="148" t="s">
        <v>83</v>
      </c>
      <c r="F10" s="149"/>
      <c r="G10" s="149"/>
      <c r="H10" s="150"/>
      <c r="I10" s="90" t="s">
        <v>84</v>
      </c>
      <c r="J10" s="152"/>
      <c r="K10" s="154"/>
    </row>
    <row r="11" spans="1:11">
      <c r="A11" s="90"/>
      <c r="B11" s="90"/>
      <c r="C11" s="90"/>
      <c r="D11" s="90"/>
      <c r="E11" s="90" t="s">
        <v>86</v>
      </c>
      <c r="F11" s="90" t="s">
        <v>87</v>
      </c>
      <c r="G11" s="90" t="s">
        <v>88</v>
      </c>
      <c r="H11" s="90" t="s">
        <v>89</v>
      </c>
      <c r="I11" s="90"/>
      <c r="J11" s="90"/>
      <c r="K11" s="90"/>
    </row>
    <row r="12" spans="1:11">
      <c r="A12" s="90"/>
      <c r="B12" s="90"/>
      <c r="C12" s="90"/>
      <c r="D12" s="90"/>
      <c r="E12" s="90"/>
      <c r="F12" s="90"/>
      <c r="G12" s="90"/>
      <c r="H12" s="90"/>
      <c r="I12" s="90"/>
      <c r="J12" s="90"/>
      <c r="K12" s="90"/>
    </row>
    <row r="13" spans="1:11" hidden="1">
      <c r="A13" s="90" t="s">
        <v>126</v>
      </c>
      <c r="B13" s="90"/>
      <c r="C13" s="90">
        <v>790078.56</v>
      </c>
      <c r="D13" s="90">
        <v>740442.59</v>
      </c>
      <c r="E13" s="90">
        <v>479185.72</v>
      </c>
      <c r="F13" s="90">
        <v>159890.91</v>
      </c>
      <c r="G13" s="90">
        <v>78431.87</v>
      </c>
      <c r="H13" s="90">
        <v>240862.94</v>
      </c>
      <c r="I13" s="90">
        <v>261256.87</v>
      </c>
      <c r="J13" s="90">
        <v>49635.97</v>
      </c>
      <c r="K13" s="90">
        <v>21.8288826438583</v>
      </c>
    </row>
    <row r="14" spans="1:11" hidden="1">
      <c r="A14" s="90" t="s">
        <v>127</v>
      </c>
      <c r="B14" s="90"/>
      <c r="C14" s="90">
        <v>24416.27</v>
      </c>
      <c r="D14" s="90">
        <v>17114.939999999999</v>
      </c>
      <c r="E14" s="90">
        <v>11019.64</v>
      </c>
      <c r="F14" s="90">
        <v>147.38</v>
      </c>
      <c r="G14" s="90">
        <v>1407.18</v>
      </c>
      <c r="H14" s="90">
        <v>9465.08</v>
      </c>
      <c r="I14" s="90">
        <v>6095.3</v>
      </c>
      <c r="J14" s="90">
        <v>7301.33</v>
      </c>
      <c r="K14" s="90">
        <v>11.8954818861672</v>
      </c>
    </row>
    <row r="15" spans="1:11" hidden="1">
      <c r="A15" s="90" t="s">
        <v>128</v>
      </c>
      <c r="B15" s="90"/>
      <c r="C15" s="90">
        <v>3233.38</v>
      </c>
      <c r="D15" s="90">
        <v>2777.06</v>
      </c>
      <c r="E15" s="90">
        <v>2054.5100000000002</v>
      </c>
      <c r="F15" s="90">
        <v>232.29</v>
      </c>
      <c r="G15" s="90">
        <v>280.99</v>
      </c>
      <c r="H15" s="90">
        <v>1541.23</v>
      </c>
      <c r="I15" s="90">
        <v>722.55</v>
      </c>
      <c r="J15" s="90">
        <v>456.32</v>
      </c>
      <c r="K15" s="90">
        <v>11.8961867875498</v>
      </c>
    </row>
    <row r="16" spans="1:11" hidden="1">
      <c r="A16" s="90" t="s">
        <v>129</v>
      </c>
      <c r="B16" s="90"/>
      <c r="C16" s="90">
        <v>31640.85</v>
      </c>
      <c r="D16" s="90">
        <v>30662.05</v>
      </c>
      <c r="E16" s="90">
        <v>27193.15</v>
      </c>
      <c r="F16" s="90">
        <v>10515.39</v>
      </c>
      <c r="G16" s="90">
        <v>3015.62</v>
      </c>
      <c r="H16" s="90">
        <v>13662.14</v>
      </c>
      <c r="I16" s="90">
        <v>3468.9</v>
      </c>
      <c r="J16" s="90">
        <v>978.8</v>
      </c>
      <c r="K16" s="90">
        <v>25.914858381233</v>
      </c>
    </row>
    <row r="17" spans="1:11" hidden="1">
      <c r="A17" s="90" t="s">
        <v>130</v>
      </c>
      <c r="B17" s="90"/>
      <c r="C17" s="90">
        <v>47616.76</v>
      </c>
      <c r="D17" s="90">
        <v>45998.46</v>
      </c>
      <c r="E17" s="90">
        <v>23765.78</v>
      </c>
      <c r="F17" s="90">
        <v>12923.16</v>
      </c>
      <c r="G17" s="90">
        <v>3140.32</v>
      </c>
      <c r="H17" s="90">
        <v>7702.3</v>
      </c>
      <c r="I17" s="90">
        <v>22232.68</v>
      </c>
      <c r="J17" s="90">
        <v>1618.3</v>
      </c>
      <c r="K17" s="90">
        <v>21.498410219383601</v>
      </c>
    </row>
    <row r="18" spans="1:11" hidden="1">
      <c r="A18" s="90" t="s">
        <v>131</v>
      </c>
      <c r="B18" s="90"/>
      <c r="C18" s="90">
        <v>91830.39</v>
      </c>
      <c r="D18" s="90">
        <v>86579.520000000004</v>
      </c>
      <c r="E18" s="90">
        <v>54850.63</v>
      </c>
      <c r="F18" s="90">
        <v>14057.8</v>
      </c>
      <c r="G18" s="90">
        <v>13983.15</v>
      </c>
      <c r="H18" s="90">
        <v>26809.68</v>
      </c>
      <c r="I18" s="90">
        <v>31728.89</v>
      </c>
      <c r="J18" s="90">
        <v>5250.87</v>
      </c>
      <c r="K18" s="90">
        <v>41.900057084764001</v>
      </c>
    </row>
    <row r="19" spans="1:11" hidden="1">
      <c r="A19" s="90" t="s">
        <v>132</v>
      </c>
      <c r="B19" s="90"/>
      <c r="C19" s="90">
        <v>47614.07</v>
      </c>
      <c r="D19" s="90">
        <v>46420.76</v>
      </c>
      <c r="E19" s="90">
        <v>25454.79</v>
      </c>
      <c r="F19" s="90">
        <v>4593.6099999999997</v>
      </c>
      <c r="G19" s="90">
        <v>3785.28</v>
      </c>
      <c r="H19" s="90">
        <v>17075.900000000001</v>
      </c>
      <c r="I19" s="90">
        <v>20965.97</v>
      </c>
      <c r="J19" s="90">
        <v>1193.31</v>
      </c>
      <c r="K19" s="90">
        <v>16.130234018475999</v>
      </c>
    </row>
    <row r="20" spans="1:11" hidden="1">
      <c r="A20" s="90" t="s">
        <v>133</v>
      </c>
      <c r="B20" s="90"/>
      <c r="C20" s="90">
        <v>541714.13</v>
      </c>
      <c r="D20" s="90">
        <v>508877.09</v>
      </c>
      <c r="E20" s="90">
        <v>332846.34999999998</v>
      </c>
      <c r="F20" s="90">
        <v>117421.28</v>
      </c>
      <c r="G20" s="90">
        <v>52739.519999999997</v>
      </c>
      <c r="H20" s="90">
        <v>162685.54999999999</v>
      </c>
      <c r="I20" s="90">
        <v>176030.74</v>
      </c>
      <c r="J20" s="90">
        <v>32837.040000000001</v>
      </c>
      <c r="K20" s="90">
        <v>21.573637999902001</v>
      </c>
    </row>
    <row r="21" spans="1:11" hidden="1">
      <c r="A21" s="90" t="s">
        <v>134</v>
      </c>
      <c r="B21" s="90"/>
      <c r="C21" s="90">
        <v>26236.14</v>
      </c>
      <c r="D21" s="90">
        <v>25290.02</v>
      </c>
      <c r="E21" s="90">
        <v>22714.99</v>
      </c>
      <c r="F21" s="90">
        <v>11121.11</v>
      </c>
      <c r="G21" s="90">
        <v>2365.5100000000002</v>
      </c>
      <c r="H21" s="90">
        <v>9228.3700000000008</v>
      </c>
      <c r="I21" s="90">
        <v>2575.0300000000002</v>
      </c>
      <c r="J21" s="90">
        <v>946.12</v>
      </c>
      <c r="K21" s="90">
        <v>12.239145734951499</v>
      </c>
    </row>
    <row r="22" spans="1:11" hidden="1">
      <c r="A22" s="90" t="s">
        <v>135</v>
      </c>
      <c r="B22" s="90"/>
      <c r="C22" s="90">
        <v>27563.84</v>
      </c>
      <c r="D22" s="90">
        <v>25181.67</v>
      </c>
      <c r="E22" s="90">
        <v>20647.349999999999</v>
      </c>
      <c r="F22" s="90">
        <v>3304.84</v>
      </c>
      <c r="G22" s="90">
        <v>642.96</v>
      </c>
      <c r="H22" s="90">
        <v>16699.55</v>
      </c>
      <c r="I22" s="90">
        <v>4534.32</v>
      </c>
      <c r="J22" s="90">
        <v>2382.17</v>
      </c>
      <c r="K22" s="90">
        <v>19.308670760104299</v>
      </c>
    </row>
    <row r="23" spans="1:11" hidden="1">
      <c r="A23" s="90" t="s">
        <v>136</v>
      </c>
      <c r="B23" s="90"/>
      <c r="C23" s="90">
        <v>33280.39</v>
      </c>
      <c r="D23" s="90">
        <v>29774.09</v>
      </c>
      <c r="E23" s="90">
        <v>20310.34</v>
      </c>
      <c r="F23" s="90">
        <v>5434.55</v>
      </c>
      <c r="G23" s="90">
        <v>2562.64</v>
      </c>
      <c r="H23" s="90">
        <v>12313.15</v>
      </c>
      <c r="I23" s="90">
        <v>9463.75</v>
      </c>
      <c r="J23" s="90">
        <v>3506.3</v>
      </c>
      <c r="K23" s="90">
        <v>18.2827652512211</v>
      </c>
    </row>
    <row r="24" spans="1:11" hidden="1">
      <c r="A24" s="90" t="s">
        <v>137</v>
      </c>
      <c r="B24" s="90"/>
      <c r="C24" s="90">
        <v>61211.34</v>
      </c>
      <c r="D24" s="90">
        <v>58574.74</v>
      </c>
      <c r="E24" s="90">
        <v>43798.64</v>
      </c>
      <c r="F24" s="90">
        <v>27249.88</v>
      </c>
      <c r="G24" s="90">
        <v>4905.26</v>
      </c>
      <c r="H24" s="90">
        <v>11643.5</v>
      </c>
      <c r="I24" s="90">
        <v>14776.1</v>
      </c>
      <c r="J24" s="90">
        <v>2636.6</v>
      </c>
      <c r="K24" s="90">
        <v>56.972792154847902</v>
      </c>
    </row>
    <row r="25" spans="1:11" hidden="1">
      <c r="A25" s="90" t="s">
        <v>138</v>
      </c>
      <c r="B25" s="90"/>
      <c r="C25" s="90">
        <v>65351.76</v>
      </c>
      <c r="D25" s="90">
        <v>59092.06</v>
      </c>
      <c r="E25" s="90">
        <v>22038.65</v>
      </c>
      <c r="F25" s="90">
        <v>2172.77</v>
      </c>
      <c r="G25" s="90">
        <v>3917.24</v>
      </c>
      <c r="H25" s="90">
        <v>15948.64</v>
      </c>
      <c r="I25" s="90">
        <v>37053.410000000003</v>
      </c>
      <c r="J25" s="90">
        <v>6259.7</v>
      </c>
      <c r="K25" s="90">
        <v>15.914471819358701</v>
      </c>
    </row>
    <row r="26" spans="1:11" hidden="1">
      <c r="A26" s="90" t="s">
        <v>139</v>
      </c>
      <c r="B26" s="90"/>
      <c r="C26" s="90">
        <v>79778.47</v>
      </c>
      <c r="D26" s="90">
        <v>78352.539999999994</v>
      </c>
      <c r="E26" s="90">
        <v>63411.43</v>
      </c>
      <c r="F26" s="90">
        <v>27882.77</v>
      </c>
      <c r="G26" s="90">
        <v>17922.64</v>
      </c>
      <c r="H26" s="90">
        <v>17606.02</v>
      </c>
      <c r="I26" s="90">
        <v>14941.11</v>
      </c>
      <c r="J26" s="90">
        <v>1425.93</v>
      </c>
      <c r="K26" s="90">
        <v>61.803885337262201</v>
      </c>
    </row>
    <row r="27" spans="1:11" hidden="1">
      <c r="A27" s="90" t="s">
        <v>140</v>
      </c>
      <c r="B27" s="90"/>
      <c r="C27" s="90">
        <v>73283.649999999994</v>
      </c>
      <c r="D27" s="90">
        <v>72885.740000000005</v>
      </c>
      <c r="E27" s="90">
        <v>41225.33</v>
      </c>
      <c r="F27" s="90">
        <v>17685.39</v>
      </c>
      <c r="G27" s="90">
        <v>8657.73</v>
      </c>
      <c r="H27" s="90">
        <v>14882.21</v>
      </c>
      <c r="I27" s="90">
        <v>31660.41</v>
      </c>
      <c r="J27" s="90">
        <v>397.91</v>
      </c>
      <c r="K27" s="90">
        <v>38.496657476712898</v>
      </c>
    </row>
    <row r="28" spans="1:11" hidden="1">
      <c r="A28" s="90" t="s">
        <v>141</v>
      </c>
      <c r="B28" s="90"/>
      <c r="C28" s="90">
        <v>70599.95</v>
      </c>
      <c r="D28" s="90">
        <v>69230.83</v>
      </c>
      <c r="E28" s="90">
        <v>32646.93</v>
      </c>
      <c r="F28" s="90">
        <v>5646.37</v>
      </c>
      <c r="G28" s="90">
        <v>6230.51</v>
      </c>
      <c r="H28" s="90">
        <v>20770.05</v>
      </c>
      <c r="I28" s="90">
        <v>36583.9</v>
      </c>
      <c r="J28" s="90">
        <v>1369.12</v>
      </c>
      <c r="K28" s="90">
        <v>25.4359210149963</v>
      </c>
    </row>
    <row r="29" spans="1:11" hidden="1">
      <c r="A29" s="90" t="s">
        <v>142</v>
      </c>
      <c r="B29" s="90"/>
      <c r="C29" s="90">
        <v>47724.85</v>
      </c>
      <c r="D29" s="90">
        <v>41771.74</v>
      </c>
      <c r="E29" s="90">
        <v>28694.5</v>
      </c>
      <c r="F29" s="90">
        <v>6541.33</v>
      </c>
      <c r="G29" s="90">
        <v>1407.17</v>
      </c>
      <c r="H29" s="90">
        <v>20746</v>
      </c>
      <c r="I29" s="90">
        <v>13077.24</v>
      </c>
      <c r="J29" s="90">
        <v>5953.11</v>
      </c>
      <c r="K29" s="90">
        <v>13.5765065645638</v>
      </c>
    </row>
    <row r="30" spans="1:11" ht="28.5" customHeight="1">
      <c r="A30" s="91" t="s">
        <v>156</v>
      </c>
      <c r="B30" s="91"/>
      <c r="C30" s="91">
        <v>46311.42</v>
      </c>
      <c r="D30" s="91">
        <v>42904.959999999999</v>
      </c>
      <c r="E30" s="91">
        <v>32899.379999999997</v>
      </c>
      <c r="F30" s="91">
        <v>9050.6</v>
      </c>
      <c r="G30" s="91">
        <v>3701.94</v>
      </c>
      <c r="H30" s="91">
        <v>20146.84</v>
      </c>
      <c r="I30" s="91">
        <v>10005.58</v>
      </c>
      <c r="J30" s="91">
        <v>3406.46</v>
      </c>
      <c r="K30" s="91">
        <v>10.0055537654664</v>
      </c>
    </row>
    <row r="31" spans="1:11">
      <c r="A31" s="90" t="s">
        <v>143</v>
      </c>
      <c r="B31" s="90"/>
      <c r="C31" s="90">
        <v>5621.08</v>
      </c>
      <c r="D31" s="90">
        <v>1428.18</v>
      </c>
      <c r="E31" s="90">
        <v>945.59</v>
      </c>
      <c r="F31" s="90">
        <v>0</v>
      </c>
      <c r="G31" s="90">
        <v>332.67</v>
      </c>
      <c r="H31" s="90">
        <v>612.91999999999996</v>
      </c>
      <c r="I31" s="90">
        <v>482.59</v>
      </c>
      <c r="J31" s="90">
        <v>4192.8999999999996</v>
      </c>
      <c r="K31" s="90">
        <v>44.307885367097597</v>
      </c>
    </row>
    <row r="32" spans="1:11">
      <c r="A32" s="90" t="s">
        <v>144</v>
      </c>
      <c r="B32" s="90"/>
      <c r="C32" s="90">
        <v>735.28</v>
      </c>
      <c r="D32" s="90">
        <v>690.99</v>
      </c>
      <c r="E32" s="90">
        <v>521.23</v>
      </c>
      <c r="F32" s="90">
        <v>0</v>
      </c>
      <c r="G32" s="90">
        <v>8.7100000000000009</v>
      </c>
      <c r="H32" s="90">
        <v>512.52</v>
      </c>
      <c r="I32" s="90">
        <v>169.76</v>
      </c>
      <c r="J32" s="90">
        <v>44.29</v>
      </c>
      <c r="K32" s="90">
        <v>5.5384610749260501</v>
      </c>
    </row>
    <row r="33" spans="1:11">
      <c r="A33" s="90" t="s">
        <v>145</v>
      </c>
      <c r="B33" s="90"/>
      <c r="C33" s="90">
        <v>2222.7399999999998</v>
      </c>
      <c r="D33" s="90">
        <v>2089.0100000000002</v>
      </c>
      <c r="E33" s="90">
        <v>1944.38</v>
      </c>
      <c r="F33" s="90">
        <v>643</v>
      </c>
      <c r="G33" s="90">
        <v>37.549999999999997</v>
      </c>
      <c r="H33" s="90">
        <v>1263.83</v>
      </c>
      <c r="I33" s="90">
        <v>144.63</v>
      </c>
      <c r="J33" s="90">
        <v>133.72999999999999</v>
      </c>
      <c r="K33" s="90">
        <v>21.3411859137458</v>
      </c>
    </row>
    <row r="34" spans="1:11">
      <c r="A34" s="90" t="s">
        <v>146</v>
      </c>
      <c r="B34" s="90"/>
      <c r="C34" s="90">
        <v>1793.22</v>
      </c>
      <c r="D34" s="90">
        <v>1610.52</v>
      </c>
      <c r="E34" s="90">
        <v>1047.6099999999999</v>
      </c>
      <c r="F34" s="90">
        <v>688.67</v>
      </c>
      <c r="G34" s="90">
        <v>46.99</v>
      </c>
      <c r="H34" s="90">
        <v>311.95</v>
      </c>
      <c r="I34" s="90">
        <v>562.91</v>
      </c>
      <c r="J34" s="90">
        <v>182.7</v>
      </c>
      <c r="K34" s="90">
        <v>29.874253651775199</v>
      </c>
    </row>
    <row r="35" spans="1:11">
      <c r="A35" s="90" t="s">
        <v>147</v>
      </c>
      <c r="B35" s="90"/>
      <c r="C35" s="90">
        <v>2012.71</v>
      </c>
      <c r="D35" s="90">
        <v>2012.71</v>
      </c>
      <c r="E35" s="90">
        <v>2000.87</v>
      </c>
      <c r="F35" s="90">
        <v>0</v>
      </c>
      <c r="G35" s="90">
        <v>79.81</v>
      </c>
      <c r="H35" s="90">
        <v>1921.06</v>
      </c>
      <c r="I35" s="90">
        <v>11.84</v>
      </c>
      <c r="J35" s="90">
        <v>0</v>
      </c>
      <c r="K35" s="90">
        <v>13.271548768264999</v>
      </c>
    </row>
    <row r="36" spans="1:11">
      <c r="A36" s="90" t="s">
        <v>148</v>
      </c>
      <c r="B36" s="90"/>
      <c r="C36" s="90">
        <v>2012.71</v>
      </c>
      <c r="D36" s="90">
        <v>2012.71</v>
      </c>
      <c r="E36" s="90">
        <v>2000.87</v>
      </c>
      <c r="F36" s="90">
        <v>0</v>
      </c>
      <c r="G36" s="90">
        <v>79.81</v>
      </c>
      <c r="H36" s="90">
        <v>1921.06</v>
      </c>
      <c r="I36" s="90">
        <v>11.84</v>
      </c>
      <c r="J36" s="90">
        <v>0</v>
      </c>
      <c r="K36" s="90">
        <v>13.271548768264999</v>
      </c>
    </row>
    <row r="37" spans="1:11">
      <c r="A37" s="90" t="s">
        <v>149</v>
      </c>
      <c r="B37" s="90"/>
      <c r="C37" s="90">
        <v>0</v>
      </c>
      <c r="D37" s="90">
        <v>0</v>
      </c>
      <c r="E37" s="90">
        <v>0</v>
      </c>
      <c r="F37" s="90">
        <v>0</v>
      </c>
      <c r="G37" s="90">
        <v>0</v>
      </c>
      <c r="H37" s="90">
        <v>0</v>
      </c>
      <c r="I37" s="90">
        <v>0</v>
      </c>
      <c r="J37" s="90">
        <v>0</v>
      </c>
      <c r="K37" s="90">
        <v>0</v>
      </c>
    </row>
    <row r="39" spans="1:11">
      <c r="A39" t="s">
        <v>112</v>
      </c>
      <c r="C39" t="s">
        <v>113</v>
      </c>
      <c r="E39" t="s">
        <v>150</v>
      </c>
      <c r="H39" t="s">
        <v>151</v>
      </c>
    </row>
    <row r="40" spans="1:11">
      <c r="E40" t="s">
        <v>117</v>
      </c>
    </row>
    <row r="41" spans="1:11">
      <c r="A41" t="s">
        <v>152</v>
      </c>
    </row>
    <row r="44" spans="1:11">
      <c r="A44" t="s">
        <v>153</v>
      </c>
    </row>
    <row r="45" spans="1:11">
      <c r="A45" t="s">
        <v>154</v>
      </c>
    </row>
    <row r="46" spans="1:11">
      <c r="A46" t="s">
        <v>155</v>
      </c>
    </row>
  </sheetData>
  <mergeCells count="6">
    <mergeCell ref="A9:B10"/>
    <mergeCell ref="D9:I9"/>
    <mergeCell ref="E10:H10"/>
    <mergeCell ref="J9:J10"/>
    <mergeCell ref="K9:K10"/>
    <mergeCell ref="C9:C10"/>
  </mergeCells>
  <phoneticPr fontId="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topLeftCell="A4" workbookViewId="0">
      <selection activeCell="K28" sqref="K28"/>
    </sheetView>
  </sheetViews>
  <sheetFormatPr defaultRowHeight="12"/>
  <cols>
    <col min="2" max="11" width="20" customWidth="1"/>
  </cols>
  <sheetData>
    <row r="1" spans="1:11" ht="14.4" thickBot="1">
      <c r="A1" s="28"/>
      <c r="B1" s="28"/>
      <c r="C1" s="28"/>
      <c r="D1" s="28"/>
      <c r="E1" s="28"/>
      <c r="F1" s="28"/>
      <c r="G1" s="28"/>
      <c r="H1" s="28"/>
      <c r="I1" s="28"/>
      <c r="J1" s="28"/>
      <c r="K1" s="28"/>
    </row>
    <row r="2" spans="1:11" ht="15" thickBot="1">
      <c r="A2" s="29" t="s">
        <v>68</v>
      </c>
      <c r="B2" s="28"/>
      <c r="C2" s="28"/>
      <c r="D2" s="28"/>
      <c r="E2" s="28"/>
      <c r="F2" s="28"/>
      <c r="G2" s="28"/>
      <c r="H2" s="30" t="s">
        <v>69</v>
      </c>
      <c r="I2" s="31" t="s">
        <v>70</v>
      </c>
      <c r="J2" s="32"/>
      <c r="K2" s="33"/>
    </row>
    <row r="3" spans="1:11" ht="15" thickBot="1">
      <c r="A3" s="29" t="s">
        <v>71</v>
      </c>
      <c r="B3" s="157" t="s">
        <v>72</v>
      </c>
      <c r="C3" s="157"/>
      <c r="D3" s="34"/>
      <c r="E3" s="34"/>
      <c r="F3" s="34"/>
      <c r="G3" s="34"/>
      <c r="H3" s="35" t="s">
        <v>73</v>
      </c>
      <c r="I3" s="36" t="s">
        <v>74</v>
      </c>
      <c r="J3" s="37"/>
      <c r="K3" s="38"/>
    </row>
    <row r="4" spans="1:11" ht="13.8">
      <c r="A4" s="39"/>
      <c r="B4" s="39"/>
      <c r="C4" s="28"/>
      <c r="D4" s="28"/>
      <c r="E4" s="28"/>
      <c r="F4" s="28"/>
      <c r="G4" s="28"/>
      <c r="H4" s="28"/>
      <c r="I4" s="28"/>
      <c r="J4" s="40"/>
      <c r="K4" s="28"/>
    </row>
    <row r="5" spans="1:11" ht="16.2">
      <c r="A5" s="158" t="s">
        <v>75</v>
      </c>
      <c r="B5" s="158"/>
      <c r="C5" s="158"/>
      <c r="D5" s="158"/>
      <c r="E5" s="158"/>
      <c r="F5" s="158"/>
      <c r="G5" s="158"/>
      <c r="H5" s="158"/>
      <c r="I5" s="158"/>
      <c r="J5" s="158"/>
      <c r="K5" s="158"/>
    </row>
    <row r="6" spans="1:11" ht="13.8">
      <c r="A6" s="39"/>
      <c r="B6" s="39"/>
      <c r="C6" s="28"/>
      <c r="D6" s="28"/>
      <c r="E6" s="28"/>
      <c r="F6" s="28"/>
      <c r="G6" s="28"/>
      <c r="H6" s="28"/>
      <c r="I6" s="28"/>
      <c r="J6" s="28"/>
      <c r="K6" s="28"/>
    </row>
    <row r="7" spans="1:11" ht="13.8">
      <c r="A7" s="39"/>
      <c r="B7" s="39"/>
      <c r="C7" s="28"/>
      <c r="D7" s="28"/>
      <c r="E7" s="28"/>
      <c r="F7" s="28"/>
      <c r="G7" s="28"/>
      <c r="H7" s="28"/>
      <c r="I7" s="28"/>
      <c r="J7" s="28"/>
      <c r="K7" s="28"/>
    </row>
    <row r="8" spans="1:11" ht="13.8">
      <c r="A8" s="50"/>
      <c r="B8" s="28"/>
      <c r="C8" s="41"/>
      <c r="D8" s="159" t="s">
        <v>76</v>
      </c>
      <c r="E8" s="159"/>
      <c r="F8" s="159"/>
      <c r="G8" s="159"/>
      <c r="H8" s="159"/>
      <c r="I8" s="41"/>
      <c r="J8" s="28"/>
      <c r="K8" s="51" t="s">
        <v>77</v>
      </c>
    </row>
    <row r="9" spans="1:11" ht="14.4" thickBot="1">
      <c r="A9" s="160" t="s">
        <v>78</v>
      </c>
      <c r="B9" s="161"/>
      <c r="C9" s="52"/>
      <c r="D9" s="166" t="s">
        <v>79</v>
      </c>
      <c r="E9" s="166"/>
      <c r="F9" s="166"/>
      <c r="G9" s="166"/>
      <c r="H9" s="166"/>
      <c r="I9" s="166"/>
      <c r="J9" s="52"/>
      <c r="K9" s="167" t="s">
        <v>80</v>
      </c>
    </row>
    <row r="10" spans="1:11" ht="14.4" thickBot="1">
      <c r="A10" s="162"/>
      <c r="B10" s="163"/>
      <c r="C10" s="42" t="s">
        <v>81</v>
      </c>
      <c r="D10" s="170" t="s">
        <v>82</v>
      </c>
      <c r="E10" s="172" t="s">
        <v>83</v>
      </c>
      <c r="F10" s="172"/>
      <c r="G10" s="172"/>
      <c r="H10" s="172"/>
      <c r="I10" s="173" t="s">
        <v>84</v>
      </c>
      <c r="J10" s="43" t="s">
        <v>85</v>
      </c>
      <c r="K10" s="168"/>
    </row>
    <row r="11" spans="1:11" ht="13.8">
      <c r="A11" s="164"/>
      <c r="B11" s="165"/>
      <c r="C11" s="53"/>
      <c r="D11" s="171"/>
      <c r="E11" s="54" t="s">
        <v>86</v>
      </c>
      <c r="F11" s="54" t="s">
        <v>87</v>
      </c>
      <c r="G11" s="54" t="s">
        <v>88</v>
      </c>
      <c r="H11" s="54" t="s">
        <v>89</v>
      </c>
      <c r="I11" s="174"/>
      <c r="J11" s="55"/>
      <c r="K11" s="169"/>
    </row>
    <row r="12" spans="1:11" s="47" customFormat="1" ht="19.8">
      <c r="A12" s="175" t="s">
        <v>90</v>
      </c>
      <c r="B12" s="175"/>
      <c r="C12" s="46">
        <f t="shared" ref="C12:J12" si="0">SUM(C13:C25)</f>
        <v>45934.35</v>
      </c>
      <c r="D12" s="46">
        <f t="shared" si="0"/>
        <v>42706.34</v>
      </c>
      <c r="E12" s="46">
        <f t="shared" si="0"/>
        <v>32233.510000000002</v>
      </c>
      <c r="F12" s="46">
        <f t="shared" si="0"/>
        <v>9300.5499999999993</v>
      </c>
      <c r="G12" s="46">
        <f t="shared" si="0"/>
        <v>4295.0600000000004</v>
      </c>
      <c r="H12" s="46">
        <f t="shared" si="0"/>
        <v>18637.899999999998</v>
      </c>
      <c r="I12" s="46">
        <f t="shared" si="0"/>
        <v>10472.83</v>
      </c>
      <c r="J12" s="46">
        <f t="shared" si="0"/>
        <v>3228.01</v>
      </c>
      <c r="K12" s="44">
        <f t="shared" ref="K12:K25" si="1">(C12-J12)/C12*100</f>
        <v>92.972557574015951</v>
      </c>
    </row>
    <row r="13" spans="1:11" s="47" customFormat="1" ht="19.8">
      <c r="A13" s="155" t="s">
        <v>91</v>
      </c>
      <c r="B13" s="155"/>
      <c r="C13" s="46">
        <f t="shared" ref="C13:C25" si="2">SUM(D13+J13)</f>
        <v>677.56</v>
      </c>
      <c r="D13" s="48">
        <f t="shared" ref="D13:D25" si="3">SUM(E13+I13)</f>
        <v>614.76</v>
      </c>
      <c r="E13" s="46">
        <f t="shared" ref="E13:E25" si="4">SUM(F13:H13)</f>
        <v>497</v>
      </c>
      <c r="F13" s="46">
        <v>60.1</v>
      </c>
      <c r="G13" s="46">
        <v>12.33</v>
      </c>
      <c r="H13" s="46">
        <v>424.57</v>
      </c>
      <c r="I13" s="46">
        <v>117.76</v>
      </c>
      <c r="J13" s="46">
        <v>62.8</v>
      </c>
      <c r="K13" s="44">
        <f t="shared" si="1"/>
        <v>90.731448137434327</v>
      </c>
    </row>
    <row r="14" spans="1:11" s="47" customFormat="1" ht="19.8">
      <c r="A14" s="155" t="s">
        <v>92</v>
      </c>
      <c r="B14" s="155"/>
      <c r="C14" s="46">
        <f t="shared" si="2"/>
        <v>7304.8</v>
      </c>
      <c r="D14" s="48">
        <f t="shared" si="3"/>
        <v>7059.76</v>
      </c>
      <c r="E14" s="46">
        <f t="shared" si="4"/>
        <v>5858.06</v>
      </c>
      <c r="F14" s="46">
        <v>1091.1500000000001</v>
      </c>
      <c r="G14" s="46">
        <v>948.51</v>
      </c>
      <c r="H14" s="46">
        <v>3818.4</v>
      </c>
      <c r="I14" s="46">
        <v>1201.7</v>
      </c>
      <c r="J14" s="46">
        <v>245.04</v>
      </c>
      <c r="K14" s="44">
        <f t="shared" si="1"/>
        <v>96.645493374219697</v>
      </c>
    </row>
    <row r="15" spans="1:11" s="47" customFormat="1" ht="19.8">
      <c r="A15" s="155" t="s">
        <v>93</v>
      </c>
      <c r="B15" s="155"/>
      <c r="C15" s="46">
        <f t="shared" si="2"/>
        <v>6749.86</v>
      </c>
      <c r="D15" s="48">
        <f t="shared" si="3"/>
        <v>6593.74</v>
      </c>
      <c r="E15" s="46">
        <f t="shared" si="4"/>
        <v>5727.45</v>
      </c>
      <c r="F15" s="46">
        <v>3260.4</v>
      </c>
      <c r="G15" s="46">
        <v>306.81</v>
      </c>
      <c r="H15" s="46">
        <v>2160.2399999999998</v>
      </c>
      <c r="I15" s="46">
        <v>866.29</v>
      </c>
      <c r="J15" s="46">
        <v>156.12</v>
      </c>
      <c r="K15" s="44">
        <f t="shared" si="1"/>
        <v>97.687063139087329</v>
      </c>
    </row>
    <row r="16" spans="1:11" s="47" customFormat="1" ht="19.8">
      <c r="A16" s="155" t="s">
        <v>94</v>
      </c>
      <c r="B16" s="155"/>
      <c r="C16" s="46">
        <f t="shared" si="2"/>
        <v>1047.96</v>
      </c>
      <c r="D16" s="48">
        <f t="shared" si="3"/>
        <v>976.56999999999994</v>
      </c>
      <c r="E16" s="46">
        <f t="shared" si="4"/>
        <v>892.55</v>
      </c>
      <c r="F16" s="46">
        <v>127</v>
      </c>
      <c r="G16" s="46">
        <v>162.88999999999999</v>
      </c>
      <c r="H16" s="46">
        <v>602.66</v>
      </c>
      <c r="I16" s="46">
        <v>84.02</v>
      </c>
      <c r="J16" s="46">
        <v>71.39</v>
      </c>
      <c r="K16" s="44">
        <f t="shared" si="1"/>
        <v>93.18771708843849</v>
      </c>
    </row>
    <row r="17" spans="1:11" s="47" customFormat="1" ht="19.8">
      <c r="A17" s="155" t="s">
        <v>95</v>
      </c>
      <c r="B17" s="155"/>
      <c r="C17" s="46">
        <f t="shared" si="2"/>
        <v>2082.37</v>
      </c>
      <c r="D17" s="48">
        <f t="shared" si="3"/>
        <v>1913.33</v>
      </c>
      <c r="E17" s="46">
        <f t="shared" si="4"/>
        <v>1479.28</v>
      </c>
      <c r="F17" s="46">
        <v>350</v>
      </c>
      <c r="G17" s="46">
        <v>561.5</v>
      </c>
      <c r="H17" s="46">
        <v>567.78</v>
      </c>
      <c r="I17" s="46">
        <v>434.05</v>
      </c>
      <c r="J17" s="46">
        <v>169.04</v>
      </c>
      <c r="K17" s="44">
        <f t="shared" si="1"/>
        <v>91.882326387721676</v>
      </c>
    </row>
    <row r="18" spans="1:11" s="47" customFormat="1" ht="19.8">
      <c r="A18" s="155" t="s">
        <v>96</v>
      </c>
      <c r="B18" s="155"/>
      <c r="C18" s="46">
        <f t="shared" si="2"/>
        <v>5222.5199999999995</v>
      </c>
      <c r="D18" s="48">
        <f t="shared" si="3"/>
        <v>5112.83</v>
      </c>
      <c r="E18" s="46">
        <f t="shared" si="4"/>
        <v>3934.5</v>
      </c>
      <c r="F18" s="46">
        <v>590.72</v>
      </c>
      <c r="G18" s="46">
        <v>1050.4000000000001</v>
      </c>
      <c r="H18" s="46">
        <v>2293.38</v>
      </c>
      <c r="I18" s="46">
        <v>1178.33</v>
      </c>
      <c r="J18" s="46">
        <v>109.69</v>
      </c>
      <c r="K18" s="44">
        <f t="shared" si="1"/>
        <v>97.899672954818755</v>
      </c>
    </row>
    <row r="19" spans="1:11" s="47" customFormat="1" ht="19.8">
      <c r="A19" s="155" t="s">
        <v>97</v>
      </c>
      <c r="B19" s="155"/>
      <c r="C19" s="46">
        <f t="shared" si="2"/>
        <v>5061.28</v>
      </c>
      <c r="D19" s="48">
        <f t="shared" si="3"/>
        <v>4991.71</v>
      </c>
      <c r="E19" s="46">
        <f t="shared" si="4"/>
        <v>3870.5299999999997</v>
      </c>
      <c r="F19" s="46">
        <v>820</v>
      </c>
      <c r="G19" s="46">
        <v>418.37</v>
      </c>
      <c r="H19" s="46">
        <v>2632.16</v>
      </c>
      <c r="I19" s="46">
        <v>1121.18</v>
      </c>
      <c r="J19" s="46">
        <v>69.569999999999993</v>
      </c>
      <c r="K19" s="44">
        <f t="shared" si="1"/>
        <v>98.625446527360666</v>
      </c>
    </row>
    <row r="20" spans="1:11" s="47" customFormat="1" ht="19.8">
      <c r="A20" s="155" t="s">
        <v>98</v>
      </c>
      <c r="B20" s="155"/>
      <c r="C20" s="46">
        <f t="shared" si="2"/>
        <v>738.31</v>
      </c>
      <c r="D20" s="48">
        <f t="shared" si="3"/>
        <v>546.38</v>
      </c>
      <c r="E20" s="46">
        <f t="shared" si="4"/>
        <v>488.15000000000003</v>
      </c>
      <c r="F20" s="46">
        <v>55.65</v>
      </c>
      <c r="G20" s="46">
        <v>99.34</v>
      </c>
      <c r="H20" s="46">
        <v>333.16</v>
      </c>
      <c r="I20" s="46">
        <v>58.23</v>
      </c>
      <c r="J20" s="46">
        <v>191.93</v>
      </c>
      <c r="K20" s="44">
        <f t="shared" si="1"/>
        <v>74.00414460050655</v>
      </c>
    </row>
    <row r="21" spans="1:11" s="47" customFormat="1" ht="19.8">
      <c r="A21" s="155" t="s">
        <v>99</v>
      </c>
      <c r="B21" s="155"/>
      <c r="C21" s="46">
        <f t="shared" si="2"/>
        <v>4259.8600000000006</v>
      </c>
      <c r="D21" s="48">
        <f t="shared" si="3"/>
        <v>4025.55</v>
      </c>
      <c r="E21" s="46">
        <f t="shared" si="4"/>
        <v>2134.42</v>
      </c>
      <c r="F21" s="46">
        <v>350</v>
      </c>
      <c r="G21" s="46">
        <v>204.42</v>
      </c>
      <c r="H21" s="46">
        <v>1580</v>
      </c>
      <c r="I21" s="46">
        <v>1891.13</v>
      </c>
      <c r="J21" s="46">
        <v>234.31</v>
      </c>
      <c r="K21" s="44">
        <f t="shared" si="1"/>
        <v>94.499584493387118</v>
      </c>
    </row>
    <row r="22" spans="1:11" s="47" customFormat="1" ht="19.8">
      <c r="A22" s="155" t="s">
        <v>100</v>
      </c>
      <c r="B22" s="155"/>
      <c r="C22" s="46">
        <f t="shared" si="2"/>
        <v>6017.1</v>
      </c>
      <c r="D22" s="48">
        <f t="shared" si="3"/>
        <v>5721.1900000000005</v>
      </c>
      <c r="E22" s="46">
        <f t="shared" si="4"/>
        <v>4489.96</v>
      </c>
      <c r="F22" s="46">
        <v>2267.96</v>
      </c>
      <c r="G22" s="46">
        <v>141.61000000000001</v>
      </c>
      <c r="H22" s="46">
        <v>2080.39</v>
      </c>
      <c r="I22" s="46">
        <v>1231.23</v>
      </c>
      <c r="J22" s="46">
        <v>295.91000000000003</v>
      </c>
      <c r="K22" s="44">
        <f t="shared" si="1"/>
        <v>95.082182446693594</v>
      </c>
    </row>
    <row r="23" spans="1:11" s="47" customFormat="1" ht="19.8">
      <c r="A23" s="155" t="s">
        <v>101</v>
      </c>
      <c r="B23" s="155"/>
      <c r="C23" s="46">
        <f t="shared" si="2"/>
        <v>1968.2399999999998</v>
      </c>
      <c r="D23" s="48">
        <f t="shared" si="3"/>
        <v>1575.1999999999998</v>
      </c>
      <c r="E23" s="46">
        <f t="shared" si="4"/>
        <v>1046.78</v>
      </c>
      <c r="F23" s="46">
        <v>0</v>
      </c>
      <c r="G23" s="46">
        <v>100.25</v>
      </c>
      <c r="H23" s="46">
        <v>946.53</v>
      </c>
      <c r="I23" s="46">
        <v>528.41999999999996</v>
      </c>
      <c r="J23" s="46">
        <v>393.04</v>
      </c>
      <c r="K23" s="44">
        <f t="shared" si="1"/>
        <v>80.030890541803842</v>
      </c>
    </row>
    <row r="24" spans="1:11" s="47" customFormat="1" ht="19.8">
      <c r="A24" s="155" t="s">
        <v>102</v>
      </c>
      <c r="B24" s="155"/>
      <c r="C24" s="46">
        <f t="shared" si="2"/>
        <v>2856.36</v>
      </c>
      <c r="D24" s="48">
        <f t="shared" si="3"/>
        <v>1627.19</v>
      </c>
      <c r="E24" s="46">
        <f t="shared" si="4"/>
        <v>298.33000000000004</v>
      </c>
      <c r="F24" s="46">
        <v>28.4</v>
      </c>
      <c r="G24" s="46">
        <v>76.41</v>
      </c>
      <c r="H24" s="46">
        <v>193.52</v>
      </c>
      <c r="I24" s="46">
        <v>1328.86</v>
      </c>
      <c r="J24" s="46">
        <v>1229.17</v>
      </c>
      <c r="K24" s="44">
        <f t="shared" si="1"/>
        <v>56.967259028973935</v>
      </c>
    </row>
    <row r="25" spans="1:11" s="47" customFormat="1" ht="19.8">
      <c r="A25" s="155" t="s">
        <v>103</v>
      </c>
      <c r="B25" s="155"/>
      <c r="C25" s="46">
        <f t="shared" si="2"/>
        <v>1948.13</v>
      </c>
      <c r="D25" s="48">
        <f t="shared" si="3"/>
        <v>1948.13</v>
      </c>
      <c r="E25" s="46">
        <f t="shared" si="4"/>
        <v>1516.5</v>
      </c>
      <c r="F25" s="46">
        <v>299.17</v>
      </c>
      <c r="G25" s="46">
        <v>212.22</v>
      </c>
      <c r="H25" s="46">
        <v>1005.11</v>
      </c>
      <c r="I25" s="46">
        <v>431.63</v>
      </c>
      <c r="J25" s="46">
        <v>0</v>
      </c>
      <c r="K25" s="44">
        <f t="shared" si="1"/>
        <v>100</v>
      </c>
    </row>
    <row r="26" spans="1:11" s="47" customFormat="1" ht="16.2">
      <c r="A26" s="156"/>
      <c r="B26" s="156"/>
      <c r="C26" s="49"/>
      <c r="D26" s="49"/>
      <c r="E26" s="49"/>
      <c r="F26" s="49"/>
      <c r="G26" s="49"/>
      <c r="H26" s="49"/>
      <c r="I26" s="49"/>
      <c r="J26" s="49"/>
      <c r="K26" s="45"/>
    </row>
  </sheetData>
  <mergeCells count="24">
    <mergeCell ref="A17:B17"/>
    <mergeCell ref="B3:C3"/>
    <mergeCell ref="A5:K5"/>
    <mergeCell ref="D8:H8"/>
    <mergeCell ref="A9:B11"/>
    <mergeCell ref="D9:I9"/>
    <mergeCell ref="K9:K11"/>
    <mergeCell ref="D10:D11"/>
    <mergeCell ref="E10:H10"/>
    <mergeCell ref="I10:I11"/>
    <mergeCell ref="A12:B12"/>
    <mergeCell ref="A13:B13"/>
    <mergeCell ref="A14:B14"/>
    <mergeCell ref="A15:B15"/>
    <mergeCell ref="A16:B16"/>
    <mergeCell ref="A24:B24"/>
    <mergeCell ref="A25:B25"/>
    <mergeCell ref="A26:B26"/>
    <mergeCell ref="A18:B18"/>
    <mergeCell ref="A19:B19"/>
    <mergeCell ref="A20:B20"/>
    <mergeCell ref="A21:B21"/>
    <mergeCell ref="A22:B22"/>
    <mergeCell ref="A23:B23"/>
  </mergeCells>
  <phoneticPr fontId="5"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1</vt:i4>
      </vt:variant>
    </vt:vector>
  </HeadingPairs>
  <TitlesOfParts>
    <vt:vector size="6" baseType="lpstr">
      <vt:lpstr>4-1-1</vt:lpstr>
      <vt:lpstr>4-1-2 </vt:lpstr>
      <vt:lpstr>109年縣府</vt:lpstr>
      <vt:lpstr>109年農糧署</vt:lpstr>
      <vt:lpstr>1113-01-01-2</vt:lpstr>
      <vt:lpstr>'4-1-2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陳彥鈞</cp:lastModifiedBy>
  <cp:lastPrinted>2021-10-19T10:58:07Z</cp:lastPrinted>
  <dcterms:created xsi:type="dcterms:W3CDTF">2020-09-02T05:38:41Z</dcterms:created>
  <dcterms:modified xsi:type="dcterms:W3CDTF">2021-10-19T11:00:00Z</dcterms:modified>
</cp:coreProperties>
</file>