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0 PX-file轉檔\04、農林漁牧\年報\"/>
    </mc:Choice>
  </mc:AlternateContent>
  <xr:revisionPtr revIDLastSave="0" documentId="13_ncr:1_{429511FE-B422-43B9-A5EE-D09A4B4A6015}" xr6:coauthVersionLast="47" xr6:coauthVersionMax="47" xr10:uidLastSave="{00000000-0000-0000-0000-000000000000}"/>
  <bookViews>
    <workbookView xWindow="-108" yWindow="-108" windowWidth="23256" windowHeight="12576" tabRatio="601" xr2:uid="{00000000-000D-0000-FFFF-FFFF00000000}"/>
  </bookViews>
  <sheets>
    <sheet name="4-8" sheetId="2" r:id="rId1"/>
  </sheets>
  <definedNames>
    <definedName name="_xlnm.Print_Area" localSheetId="0">'4-8'!$A$1:$V$76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0" i="2" l="1"/>
  <c r="B59" i="2"/>
  <c r="C59" i="2"/>
  <c r="E61" i="2"/>
  <c r="E62" i="2"/>
  <c r="E63" i="2"/>
  <c r="E64" i="2"/>
  <c r="E65" i="2"/>
  <c r="E66" i="2"/>
  <c r="E67" i="2"/>
  <c r="E68" i="2"/>
  <c r="E69" i="2"/>
  <c r="E70" i="2"/>
  <c r="E71" i="2"/>
  <c r="E72" i="2"/>
  <c r="E60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59" i="2"/>
  <c r="E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D59" i="2"/>
  <c r="K59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Q57" i="2" l="1"/>
  <c r="N57" i="2"/>
  <c r="K57" i="2"/>
  <c r="H57" i="2"/>
  <c r="E57" i="2"/>
  <c r="D57" i="2"/>
  <c r="Q56" i="2"/>
  <c r="N56" i="2"/>
  <c r="K56" i="2"/>
  <c r="H56" i="2"/>
  <c r="E56" i="2"/>
  <c r="D56" i="2"/>
  <c r="Q55" i="2"/>
  <c r="N55" i="2"/>
  <c r="K55" i="2"/>
  <c r="H55" i="2"/>
  <c r="E55" i="2"/>
  <c r="D55" i="2"/>
  <c r="Q54" i="2"/>
  <c r="N54" i="2"/>
  <c r="K54" i="2"/>
  <c r="H54" i="2"/>
  <c r="E54" i="2"/>
  <c r="D54" i="2"/>
  <c r="Q53" i="2"/>
  <c r="N53" i="2"/>
  <c r="K53" i="2"/>
  <c r="H53" i="2"/>
  <c r="E53" i="2"/>
  <c r="D53" i="2"/>
  <c r="Q52" i="2"/>
  <c r="N52" i="2"/>
  <c r="K52" i="2"/>
  <c r="H52" i="2"/>
  <c r="E52" i="2"/>
  <c r="D52" i="2"/>
  <c r="Q51" i="2"/>
  <c r="N51" i="2"/>
  <c r="K51" i="2"/>
  <c r="H51" i="2"/>
  <c r="E51" i="2"/>
  <c r="D51" i="2"/>
  <c r="Q50" i="2"/>
  <c r="N50" i="2"/>
  <c r="K50" i="2"/>
  <c r="H50" i="2"/>
  <c r="E50" i="2"/>
  <c r="D50" i="2"/>
  <c r="Q49" i="2"/>
  <c r="N49" i="2"/>
  <c r="K49" i="2"/>
  <c r="H49" i="2"/>
  <c r="E49" i="2"/>
  <c r="D49" i="2"/>
  <c r="Q48" i="2"/>
  <c r="N48" i="2"/>
  <c r="K48" i="2"/>
  <c r="H48" i="2"/>
  <c r="E48" i="2"/>
  <c r="D48" i="2"/>
  <c r="Q47" i="2"/>
  <c r="N47" i="2"/>
  <c r="K47" i="2"/>
  <c r="H47" i="2"/>
  <c r="E47" i="2"/>
  <c r="D47" i="2"/>
  <c r="Q46" i="2"/>
  <c r="N46" i="2"/>
  <c r="K46" i="2"/>
  <c r="H46" i="2"/>
  <c r="E46" i="2"/>
  <c r="D46" i="2"/>
  <c r="Q45" i="2"/>
  <c r="N45" i="2"/>
  <c r="K45" i="2"/>
  <c r="H45" i="2"/>
  <c r="E45" i="2"/>
  <c r="D45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4" i="2"/>
  <c r="C44" i="2"/>
  <c r="T44" i="2"/>
  <c r="K44" i="2"/>
  <c r="H44" i="2"/>
  <c r="N43" i="2"/>
  <c r="E43" i="2"/>
  <c r="E26" i="2"/>
  <c r="N37" i="2"/>
  <c r="N36" i="2"/>
  <c r="N35" i="2"/>
  <c r="N34" i="2"/>
  <c r="N33" i="2"/>
  <c r="N32" i="2"/>
  <c r="N31" i="2"/>
  <c r="N30" i="2"/>
  <c r="V29" i="2"/>
  <c r="U29" i="2"/>
  <c r="S29" i="2"/>
  <c r="R29" i="2"/>
  <c r="G29" i="2"/>
  <c r="F29" i="2"/>
  <c r="J29" i="2"/>
  <c r="M29" i="2"/>
  <c r="P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T39" i="2"/>
  <c r="T40" i="2"/>
  <c r="T41" i="2"/>
  <c r="T42" i="2"/>
  <c r="T43" i="2"/>
  <c r="I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L29" i="2"/>
  <c r="N38" i="2"/>
  <c r="N39" i="2"/>
  <c r="N40" i="2"/>
  <c r="N41" i="2"/>
  <c r="N42" i="2"/>
  <c r="O29" i="2"/>
  <c r="H31" i="2"/>
  <c r="H32" i="2"/>
  <c r="H30" i="2"/>
  <c r="H33" i="2"/>
  <c r="H34" i="2"/>
  <c r="H35" i="2"/>
  <c r="H36" i="2"/>
  <c r="H37" i="2"/>
  <c r="H38" i="2"/>
  <c r="H39" i="2"/>
  <c r="H40" i="2"/>
  <c r="H41" i="2"/>
  <c r="H42" i="2"/>
  <c r="T15" i="2"/>
  <c r="Q15" i="2"/>
  <c r="N15" i="2"/>
  <c r="K15" i="2"/>
  <c r="H15" i="2"/>
  <c r="E15" i="2"/>
  <c r="T14" i="2"/>
  <c r="Q14" i="2"/>
  <c r="N14" i="2"/>
  <c r="K14" i="2"/>
  <c r="H14" i="2"/>
  <c r="E14" i="2"/>
  <c r="T13" i="2"/>
  <c r="Q13" i="2"/>
  <c r="N13" i="2"/>
  <c r="K13" i="2"/>
  <c r="H13" i="2"/>
  <c r="E13" i="2"/>
  <c r="D13" i="2"/>
  <c r="C13" i="2"/>
  <c r="T12" i="2"/>
  <c r="Q12" i="2"/>
  <c r="N12" i="2"/>
  <c r="K12" i="2"/>
  <c r="H12" i="2"/>
  <c r="E12" i="2"/>
  <c r="D12" i="2"/>
  <c r="C12" i="2"/>
  <c r="T11" i="2"/>
  <c r="Q11" i="2"/>
  <c r="N11" i="2"/>
  <c r="K11" i="2"/>
  <c r="H11" i="2"/>
  <c r="E11" i="2"/>
  <c r="D11" i="2"/>
  <c r="C11" i="2"/>
  <c r="T10" i="2"/>
  <c r="Q10" i="2"/>
  <c r="N10" i="2"/>
  <c r="K10" i="2"/>
  <c r="H10" i="2"/>
  <c r="E10" i="2"/>
  <c r="D10" i="2"/>
  <c r="C10" i="2"/>
  <c r="T9" i="2"/>
  <c r="Q9" i="2"/>
  <c r="N9" i="2"/>
  <c r="K9" i="2"/>
  <c r="H9" i="2"/>
  <c r="E9" i="2"/>
  <c r="D9" i="2"/>
  <c r="C9" i="2"/>
  <c r="D29" i="2" l="1"/>
  <c r="C29" i="2"/>
  <c r="K29" i="2"/>
  <c r="B12" i="2"/>
  <c r="B9" i="2"/>
  <c r="B10" i="2"/>
  <c r="B11" i="2"/>
  <c r="B13" i="2"/>
  <c r="B14" i="2"/>
  <c r="B15" i="2"/>
  <c r="T29" i="2"/>
  <c r="E29" i="2"/>
  <c r="Q29" i="2"/>
  <c r="H29" i="2"/>
  <c r="N29" i="2"/>
  <c r="B44" i="2"/>
  <c r="B29" i="2" l="1"/>
</calcChain>
</file>

<file path=xl/sharedStrings.xml><?xml version="1.0" encoding="utf-8"?>
<sst xmlns="http://schemas.openxmlformats.org/spreadsheetml/2006/main" count="687" uniqueCount="71">
  <si>
    <t>單位：人</t>
  </si>
  <si>
    <t>總　　　　計</t>
  </si>
  <si>
    <t>合計</t>
  </si>
  <si>
    <t>專業</t>
  </si>
  <si>
    <t>兼業</t>
  </si>
  <si>
    <r>
      <t>Unit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Person</t>
    </r>
  </si>
  <si>
    <t xml:space="preserve">Grand Total </t>
  </si>
  <si>
    <t>Far-sea  Fisheries</t>
  </si>
  <si>
    <t>Offshore  Fisheries</t>
  </si>
  <si>
    <t>Coastal  Fisheries</t>
  </si>
  <si>
    <t>Inland  water  Fisheries</t>
  </si>
  <si>
    <t>Total</t>
  </si>
  <si>
    <t>Full-time</t>
  </si>
  <si>
    <t>Part-time</t>
  </si>
  <si>
    <r>
      <t>遠　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  <charset val="136"/>
      </rPr>
      <t>洋　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  <charset val="136"/>
      </rPr>
      <t>漁　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  <charset val="136"/>
      </rPr>
      <t>業</t>
    </r>
  </si>
  <si>
    <r>
      <t>近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  <charset val="136"/>
      </rPr>
      <t>　海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  <charset val="136"/>
      </rPr>
      <t>　漁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  <charset val="136"/>
      </rPr>
      <t>　業</t>
    </r>
  </si>
  <si>
    <r>
      <t>沿　岸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  <charset val="136"/>
      </rPr>
      <t>　漁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  <charset val="136"/>
      </rPr>
      <t>　業</t>
    </r>
    <phoneticPr fontId="4" type="noConversion"/>
  </si>
  <si>
    <r>
      <t>海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  <charset val="136"/>
      </rPr>
      <t>　面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  <charset val="136"/>
      </rPr>
      <t>　養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  <charset val="136"/>
      </rPr>
      <t>　殖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  <charset val="136"/>
      </rPr>
      <t>　業</t>
    </r>
  </si>
  <si>
    <r>
      <t>內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  <charset val="136"/>
      </rPr>
      <t>　陸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  <charset val="136"/>
      </rPr>
      <t>　漁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  <charset val="136"/>
      </rPr>
      <t>　撈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  <charset val="136"/>
      </rPr>
      <t>　業</t>
    </r>
  </si>
  <si>
    <r>
      <t>內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  <charset val="136"/>
      </rPr>
      <t>　陸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  <charset val="136"/>
      </rPr>
      <t>　養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  <charset val="136"/>
      </rPr>
      <t>　殖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  <charset val="136"/>
      </rPr>
      <t>　業</t>
    </r>
  </si>
  <si>
    <t>Full-time</t>
    <phoneticPr fontId="4" type="noConversion"/>
  </si>
  <si>
    <t>Marine  Aquaculture</t>
    <phoneticPr fontId="4" type="noConversion"/>
  </si>
  <si>
    <t>Inland  water  Aquaculture</t>
    <phoneticPr fontId="4" type="noConversion"/>
  </si>
  <si>
    <t>-</t>
  </si>
  <si>
    <t>Part-time</t>
    <phoneticPr fontId="4" type="noConversion"/>
  </si>
  <si>
    <t>年底及鄉鎮市漁會別
End of Year &amp; District</t>
    <phoneticPr fontId="4" type="noConversion"/>
  </si>
  <si>
    <t>八十四年底 End of 1995</t>
  </si>
  <si>
    <t>八十五年底 End of 1996</t>
  </si>
  <si>
    <t>八十六年底 End of 1997</t>
  </si>
  <si>
    <t>八十七年底 End of 1998</t>
    <phoneticPr fontId="4" type="noConversion"/>
  </si>
  <si>
    <t>八十八年底 End of 1999</t>
    <phoneticPr fontId="4" type="noConversion"/>
  </si>
  <si>
    <t>八十九年底 End of 2000</t>
    <phoneticPr fontId="4" type="noConversion"/>
  </si>
  <si>
    <t>九　十年底 End of 2001</t>
    <phoneticPr fontId="4" type="noConversion"/>
  </si>
  <si>
    <t>九十一年底 End of 2002</t>
    <phoneticPr fontId="4" type="noConversion"/>
  </si>
  <si>
    <t>九十四年底  2005</t>
    <phoneticPr fontId="4" type="noConversion"/>
  </si>
  <si>
    <t>九十六年底  2007</t>
    <phoneticPr fontId="4" type="noConversion"/>
  </si>
  <si>
    <t>九十七年底  2008</t>
    <phoneticPr fontId="4" type="noConversion"/>
  </si>
  <si>
    <t>九十八年底  2009</t>
    <phoneticPr fontId="4" type="noConversion"/>
  </si>
  <si>
    <t>九十九年底  2010</t>
    <phoneticPr fontId="4" type="noConversion"/>
  </si>
  <si>
    <t>一○○年底  2011</t>
    <phoneticPr fontId="4" type="noConversion"/>
  </si>
  <si>
    <t>一○一年底  2012</t>
    <phoneticPr fontId="4" type="noConversion"/>
  </si>
  <si>
    <t>花蓮市 Hualien</t>
  </si>
  <si>
    <t>鳳林鎮 Fenglin</t>
  </si>
  <si>
    <t>玉里鎮 Yuli</t>
  </si>
  <si>
    <t>新城鄉 Shincheng</t>
  </si>
  <si>
    <t xml:space="preserve">吉安鄉 Jian </t>
  </si>
  <si>
    <t>壽豐鄉 Shoufeng</t>
  </si>
  <si>
    <t>光復鄉 Guangfu</t>
  </si>
  <si>
    <t xml:space="preserve">豐濱鄉 Fengbin </t>
  </si>
  <si>
    <t>瑞穗鄉 Rueisuei</t>
  </si>
  <si>
    <t>富里鄉 Fuli</t>
  </si>
  <si>
    <t>秀林鄉 Shioulin</t>
  </si>
  <si>
    <t>萬榮鄉 Wanrung</t>
  </si>
  <si>
    <t>卓溪鄉 Juoshi</t>
  </si>
  <si>
    <t>花蓮區漁會
Hualien Fisher Association</t>
    <phoneticPr fontId="4" type="noConversion"/>
  </si>
  <si>
    <t>表４－８、漁業從業人數</t>
    <phoneticPr fontId="4" type="noConversion"/>
  </si>
  <si>
    <r>
      <t xml:space="preserve">Table 4 - 8 </t>
    </r>
    <r>
      <rPr>
        <sz val="16"/>
        <rFont val="華康中黑體"/>
        <family val="3"/>
        <charset val="136"/>
      </rPr>
      <t>、</t>
    </r>
    <r>
      <rPr>
        <sz val="16"/>
        <rFont val="Times New Roman"/>
        <family val="1"/>
      </rPr>
      <t>Fishery Employment</t>
    </r>
    <phoneticPr fontId="4" type="noConversion"/>
  </si>
  <si>
    <t>-</t>
    <phoneticPr fontId="4" type="noConversion"/>
  </si>
  <si>
    <t>-</t>
    <phoneticPr fontId="4" type="noConversion"/>
  </si>
  <si>
    <t>一○八年底  2019</t>
    <phoneticPr fontId="4" type="noConversion"/>
  </si>
  <si>
    <t>一○七年底  2018</t>
    <phoneticPr fontId="4" type="noConversion"/>
  </si>
  <si>
    <t>一○六年底  2017</t>
    <phoneticPr fontId="4" type="noConversion"/>
  </si>
  <si>
    <t>一○五年底  2016</t>
    <phoneticPr fontId="4" type="noConversion"/>
  </si>
  <si>
    <t>一○四年底  2015</t>
    <phoneticPr fontId="4" type="noConversion"/>
  </si>
  <si>
    <t>一○三年底  2014</t>
    <phoneticPr fontId="4" type="noConversion"/>
  </si>
  <si>
    <t>一○二年底  2013</t>
    <phoneticPr fontId="4" type="noConversion"/>
  </si>
  <si>
    <t>農、林、漁、牧 126</t>
    <phoneticPr fontId="4" type="noConversion"/>
  </si>
  <si>
    <t>農、林、漁、牧 127</t>
    <phoneticPr fontId="4" type="noConversion"/>
  </si>
  <si>
    <t>一○九年底  2020</t>
    <phoneticPr fontId="4" type="noConversion"/>
  </si>
  <si>
    <r>
      <t>Source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Hualien Agriculture Department.</t>
    </r>
    <phoneticPr fontId="4" type="noConversion"/>
  </si>
  <si>
    <t>資料來源：本府農業處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</si>
</sst>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;#,##0;_-* &quot;-&quot;"/>
  </numFmts>
  <fonts count="10">
    <font>
      <sz val="12"/>
      <name val="Times New Roman"/>
      <family val="1"/>
    </font>
    <font>
      <sz val="9"/>
      <name val="華康中黑體"/>
      <family val="3"/>
      <charset val="136"/>
    </font>
    <font>
      <sz val="16"/>
      <name val="華康中黑體"/>
      <family val="3"/>
      <charset val="136"/>
    </font>
    <font>
      <sz val="9"/>
      <name val="Times New Roman"/>
      <family val="1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name val="新細明體"/>
      <family val="1"/>
      <charset val="136"/>
    </font>
    <font>
      <sz val="11"/>
      <color rgb="FF00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38" fontId="0" fillId="0" borderId="0" applyBorder="0">
      <alignment vertical="center"/>
    </xf>
    <xf numFmtId="0" fontId="9" fillId="0" borderId="0"/>
  </cellStyleXfs>
  <cellXfs count="59">
    <xf numFmtId="38" fontId="0" fillId="0" borderId="0" xfId="0">
      <alignment vertical="center"/>
    </xf>
    <xf numFmtId="38" fontId="3" fillId="0" borderId="0" xfId="0" applyFont="1">
      <alignment vertical="center"/>
    </xf>
    <xf numFmtId="38" fontId="3" fillId="0" borderId="0" xfId="0" applyFont="1" applyBorder="1">
      <alignment vertical="center"/>
    </xf>
    <xf numFmtId="38" fontId="3" fillId="0" borderId="0" xfId="0" applyFont="1" applyAlignment="1">
      <alignment horizontal="right" vertical="center"/>
    </xf>
    <xf numFmtId="38" fontId="3" fillId="0" borderId="0" xfId="0" applyFont="1" applyBorder="1" applyAlignment="1">
      <alignment horizontal="right" vertical="center"/>
    </xf>
    <xf numFmtId="38" fontId="3" fillId="0" borderId="1" xfId="0" quotePrefix="1" applyFont="1" applyBorder="1" applyAlignment="1">
      <alignment horizontal="right" vertical="center"/>
    </xf>
    <xf numFmtId="38" fontId="3" fillId="0" borderId="2" xfId="0" applyFont="1" applyBorder="1">
      <alignment vertical="center"/>
    </xf>
    <xf numFmtId="38" fontId="3" fillId="0" borderId="1" xfId="0" applyFont="1" applyBorder="1">
      <alignment vertical="center"/>
    </xf>
    <xf numFmtId="38" fontId="3" fillId="0" borderId="1" xfId="0" applyFont="1" applyBorder="1" applyAlignment="1">
      <alignment horizontal="right" vertical="center"/>
    </xf>
    <xf numFmtId="38" fontId="4" fillId="0" borderId="0" xfId="0" quotePrefix="1" applyFont="1" applyBorder="1" applyAlignment="1">
      <alignment horizontal="left" vertical="center"/>
    </xf>
    <xf numFmtId="38" fontId="3" fillId="0" borderId="0" xfId="0" applyFont="1" applyBorder="1" applyAlignment="1">
      <alignment vertical="center"/>
    </xf>
    <xf numFmtId="38" fontId="3" fillId="0" borderId="0" xfId="0" quotePrefix="1" applyFont="1" applyBorder="1" applyAlignment="1">
      <alignment vertical="center"/>
    </xf>
    <xf numFmtId="38" fontId="0" fillId="0" borderId="0" xfId="0" applyAlignment="1">
      <alignment vertical="center"/>
    </xf>
    <xf numFmtId="38" fontId="4" fillId="0" borderId="0" xfId="0" quotePrefix="1" applyFont="1" applyBorder="1" applyAlignment="1">
      <alignment vertical="center"/>
    </xf>
    <xf numFmtId="176" fontId="3" fillId="0" borderId="3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quotePrefix="1" applyNumberFormat="1" applyFont="1" applyBorder="1" applyAlignment="1">
      <alignment horizontal="right" vertical="center"/>
    </xf>
    <xf numFmtId="38" fontId="4" fillId="0" borderId="0" xfId="0" quotePrefix="1" applyFont="1" applyAlignment="1">
      <alignment horizontal="left" vertical="center"/>
    </xf>
    <xf numFmtId="38" fontId="1" fillId="0" borderId="4" xfId="0" applyFont="1" applyBorder="1" applyAlignment="1">
      <alignment horizontal="center" vertical="center"/>
    </xf>
    <xf numFmtId="38" fontId="1" fillId="0" borderId="4" xfId="0" quotePrefix="1" applyFont="1" applyBorder="1" applyAlignment="1">
      <alignment horizontal="center" vertical="center"/>
    </xf>
    <xf numFmtId="38" fontId="1" fillId="0" borderId="5" xfId="0" quotePrefix="1" applyFont="1" applyBorder="1" applyAlignment="1">
      <alignment horizontal="center" vertical="center"/>
    </xf>
    <xf numFmtId="38" fontId="3" fillId="0" borderId="6" xfId="0" applyFont="1" applyBorder="1" applyAlignment="1">
      <alignment horizontal="center" vertical="center"/>
    </xf>
    <xf numFmtId="38" fontId="3" fillId="0" borderId="7" xfId="0" quotePrefix="1" applyFont="1" applyBorder="1" applyAlignment="1">
      <alignment horizontal="center" vertical="center"/>
    </xf>
    <xf numFmtId="38" fontId="3" fillId="0" borderId="6" xfId="0" applyFont="1" applyBorder="1" applyAlignment="1">
      <alignment horizontal="center" vertical="center" wrapText="1"/>
    </xf>
    <xf numFmtId="38" fontId="3" fillId="0" borderId="6" xfId="0" quotePrefix="1" applyFont="1" applyBorder="1" applyAlignment="1">
      <alignment horizontal="center" vertical="center" wrapText="1"/>
    </xf>
    <xf numFmtId="38" fontId="2" fillId="0" borderId="0" xfId="0" applyFont="1" applyAlignment="1">
      <alignment vertical="center"/>
    </xf>
    <xf numFmtId="38" fontId="6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right" vertical="center" wrapText="1"/>
    </xf>
    <xf numFmtId="176" fontId="3" fillId="0" borderId="0" xfId="0" applyNumberFormat="1" applyFont="1" applyBorder="1" applyAlignment="1">
      <alignment horizontal="right" vertical="center" wrapText="1"/>
    </xf>
    <xf numFmtId="176" fontId="3" fillId="0" borderId="0" xfId="0" quotePrefix="1" applyNumberFormat="1" applyFont="1" applyBorder="1" applyAlignment="1">
      <alignment horizontal="right" vertical="center" wrapText="1"/>
    </xf>
    <xf numFmtId="41" fontId="3" fillId="0" borderId="0" xfId="0" quotePrefix="1" applyNumberFormat="1" applyFont="1" applyBorder="1" applyAlignment="1">
      <alignment horizontal="right" vertical="center" wrapText="1"/>
    </xf>
    <xf numFmtId="41" fontId="3" fillId="0" borderId="0" xfId="0" applyNumberFormat="1" applyFont="1" applyBorder="1" applyAlignment="1">
      <alignment horizontal="right" vertical="center" wrapText="1"/>
    </xf>
    <xf numFmtId="38" fontId="4" fillId="0" borderId="0" xfId="0" applyFont="1">
      <alignment vertical="center"/>
    </xf>
    <xf numFmtId="38" fontId="4" fillId="0" borderId="8" xfId="0" quotePrefix="1" applyFont="1" applyBorder="1" applyAlignment="1">
      <alignment horizontal="center" vertical="center"/>
    </xf>
    <xf numFmtId="38" fontId="4" fillId="0" borderId="8" xfId="0" applyFont="1" applyBorder="1" applyAlignment="1">
      <alignment horizontal="center" vertical="center"/>
    </xf>
    <xf numFmtId="38" fontId="4" fillId="0" borderId="8" xfId="0" applyFont="1" applyBorder="1" applyAlignment="1">
      <alignment horizontal="left" vertical="center" indent="1"/>
    </xf>
    <xf numFmtId="38" fontId="4" fillId="0" borderId="8" xfId="0" applyFont="1" applyBorder="1" applyAlignment="1">
      <alignment horizontal="left" vertical="center" wrapText="1" indent="1"/>
    </xf>
    <xf numFmtId="38" fontId="4" fillId="0" borderId="9" xfId="0" applyFont="1" applyBorder="1" applyAlignment="1">
      <alignment horizontal="center" vertical="center"/>
    </xf>
    <xf numFmtId="38" fontId="7" fillId="0" borderId="0" xfId="0" applyFont="1" applyAlignment="1">
      <alignment vertical="center"/>
    </xf>
    <xf numFmtId="38" fontId="3" fillId="0" borderId="10" xfId="0" applyFont="1" applyBorder="1" applyAlignment="1">
      <alignment horizontal="center" vertical="center"/>
    </xf>
    <xf numFmtId="38" fontId="1" fillId="0" borderId="11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41" fontId="3" fillId="0" borderId="0" xfId="0" quotePrefix="1" applyNumberFormat="1" applyFont="1" applyFill="1" applyBorder="1" applyAlignment="1">
      <alignment horizontal="right" vertical="center" wrapText="1"/>
    </xf>
    <xf numFmtId="176" fontId="3" fillId="0" borderId="0" xfId="0" quotePrefix="1" applyNumberFormat="1" applyFont="1" applyFill="1" applyBorder="1" applyAlignment="1">
      <alignment horizontal="right" vertical="center" wrapText="1"/>
    </xf>
    <xf numFmtId="38" fontId="8" fillId="0" borderId="0" xfId="0" applyFont="1" applyAlignment="1">
      <alignment vertical="center"/>
    </xf>
    <xf numFmtId="38" fontId="3" fillId="0" borderId="7" xfId="0" applyFont="1" applyBorder="1" applyAlignment="1">
      <alignment horizontal="center" vertical="center"/>
    </xf>
    <xf numFmtId="38" fontId="3" fillId="0" borderId="14" xfId="0" applyFont="1" applyBorder="1" applyAlignment="1">
      <alignment horizontal="center" vertical="center"/>
    </xf>
    <xf numFmtId="38" fontId="4" fillId="0" borderId="15" xfId="0" applyFont="1" applyBorder="1" applyAlignment="1">
      <alignment horizontal="center" vertical="center" wrapText="1"/>
    </xf>
    <xf numFmtId="38" fontId="4" fillId="0" borderId="8" xfId="0" applyFont="1" applyBorder="1" applyAlignment="1">
      <alignment horizontal="center" vertical="center" wrapText="1"/>
    </xf>
    <xf numFmtId="38" fontId="4" fillId="0" borderId="10" xfId="0" applyFont="1" applyBorder="1" applyAlignment="1">
      <alignment horizontal="center" vertical="center" wrapText="1"/>
    </xf>
    <xf numFmtId="38" fontId="3" fillId="0" borderId="10" xfId="0" applyFont="1" applyBorder="1" applyAlignment="1">
      <alignment horizontal="center" vertical="center"/>
    </xf>
    <xf numFmtId="38" fontId="1" fillId="0" borderId="12" xfId="0" applyFont="1" applyBorder="1" applyAlignment="1">
      <alignment horizontal="center" vertical="center"/>
    </xf>
    <xf numFmtId="38" fontId="3" fillId="0" borderId="13" xfId="0" applyFont="1" applyBorder="1" applyAlignment="1">
      <alignment horizontal="center" vertical="center"/>
    </xf>
    <xf numFmtId="38" fontId="3" fillId="0" borderId="15" xfId="0" applyFont="1" applyBorder="1" applyAlignment="1">
      <alignment horizontal="center" vertical="center"/>
    </xf>
    <xf numFmtId="38" fontId="1" fillId="0" borderId="13" xfId="0" applyFont="1" applyBorder="1" applyAlignment="1">
      <alignment horizontal="center" vertical="center"/>
    </xf>
    <xf numFmtId="38" fontId="4" fillId="0" borderId="0" xfId="0" applyFont="1" applyAlignment="1">
      <alignment horizontal="right" vertical="center"/>
    </xf>
    <xf numFmtId="38" fontId="4" fillId="0" borderId="0" xfId="0" applyFont="1" applyAlignment="1">
      <alignment horizontal="left" vertical="center"/>
    </xf>
    <xf numFmtId="38" fontId="8" fillId="0" borderId="0" xfId="0" applyFont="1" applyAlignment="1">
      <alignment horizontal="center" vertical="center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7"/>
  <sheetViews>
    <sheetView tabSelected="1" view="pageBreakPreview" zoomScaleNormal="100" workbookViewId="0">
      <pane xSplit="1" ySplit="13" topLeftCell="B74" activePane="bottomRight" state="frozen"/>
      <selection pane="topRight" activeCell="B1" sqref="B1"/>
      <selection pane="bottomLeft" activeCell="A14" sqref="A14"/>
      <selection pane="bottomRight" activeCell="H68" sqref="H68"/>
    </sheetView>
  </sheetViews>
  <sheetFormatPr defaultRowHeight="20.25" customHeight="1"/>
  <cols>
    <col min="1" max="1" width="12.69921875" style="33" customWidth="1"/>
    <col min="2" max="2" width="8.09765625" style="1" customWidth="1"/>
    <col min="3" max="3" width="7.59765625" style="1" customWidth="1"/>
    <col min="4" max="4" width="8.09765625" style="1" customWidth="1"/>
    <col min="5" max="5" width="6.09765625" style="1" customWidth="1"/>
    <col min="6" max="6" width="6.59765625" style="1" customWidth="1"/>
    <col min="7" max="7" width="6.59765625" style="3" customWidth="1"/>
    <col min="8" max="8" width="6.09765625" style="1" customWidth="1"/>
    <col min="9" max="9" width="7" style="1" customWidth="1"/>
    <col min="10" max="10" width="7.09765625" style="1" customWidth="1"/>
    <col min="11" max="11" width="6.19921875" style="2" customWidth="1"/>
    <col min="12" max="12" width="7.09765625" style="1" customWidth="1"/>
    <col min="13" max="13" width="6.3984375" style="1" customWidth="1"/>
    <col min="14" max="14" width="5.59765625" style="1" customWidth="1"/>
    <col min="15" max="15" width="7" style="1" customWidth="1"/>
    <col min="16" max="16" width="6" style="1" customWidth="1"/>
    <col min="17" max="19" width="6.19921875" style="1" customWidth="1"/>
    <col min="20" max="20" width="6" style="1" customWidth="1"/>
    <col min="21" max="22" width="6.5" style="1" customWidth="1"/>
    <col min="24" max="25" width="8.5" customWidth="1"/>
  </cols>
  <sheetData>
    <row r="1" spans="1:22" ht="12" customHeight="1">
      <c r="A1" s="57" t="s">
        <v>66</v>
      </c>
      <c r="B1" s="57"/>
      <c r="C1" s="57"/>
      <c r="N1" s="57"/>
      <c r="O1" s="57"/>
      <c r="T1" s="56" t="s">
        <v>67</v>
      </c>
      <c r="U1" s="56"/>
      <c r="V1" s="56"/>
    </row>
    <row r="2" spans="1:22" ht="18.75" customHeight="1">
      <c r="A2" s="58" t="s">
        <v>55</v>
      </c>
      <c r="B2" s="58"/>
      <c r="C2" s="58"/>
      <c r="D2" s="58"/>
      <c r="E2" s="58"/>
      <c r="F2" s="58"/>
      <c r="G2" s="58"/>
      <c r="H2" s="58"/>
      <c r="I2" s="58"/>
      <c r="J2" s="58"/>
      <c r="K2" s="45"/>
      <c r="L2" s="27"/>
      <c r="M2" s="27" t="s">
        <v>56</v>
      </c>
      <c r="N2" s="26"/>
      <c r="P2" s="27"/>
      <c r="Q2" s="27"/>
      <c r="R2" s="27"/>
      <c r="S2" s="27"/>
      <c r="T2" s="27"/>
      <c r="U2" s="27"/>
      <c r="V2" s="27"/>
    </row>
    <row r="3" spans="1:22" ht="18" customHeight="1"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22" ht="12.75" customHeight="1" thickBot="1">
      <c r="A4" s="18" t="s">
        <v>0</v>
      </c>
      <c r="M4" s="3"/>
      <c r="V4" s="3" t="s">
        <v>5</v>
      </c>
    </row>
    <row r="5" spans="1:22" s="1" customFormat="1" ht="20.25" customHeight="1">
      <c r="A5" s="48" t="s">
        <v>25</v>
      </c>
      <c r="B5" s="52" t="s">
        <v>1</v>
      </c>
      <c r="C5" s="53"/>
      <c r="D5" s="54"/>
      <c r="E5" s="52" t="s">
        <v>14</v>
      </c>
      <c r="F5" s="53"/>
      <c r="G5" s="54"/>
      <c r="H5" s="52" t="s">
        <v>15</v>
      </c>
      <c r="I5" s="53"/>
      <c r="J5" s="54"/>
      <c r="K5" s="55" t="s">
        <v>16</v>
      </c>
      <c r="L5" s="53"/>
      <c r="M5" s="54"/>
      <c r="N5" s="52" t="s">
        <v>17</v>
      </c>
      <c r="O5" s="53"/>
      <c r="P5" s="54"/>
      <c r="Q5" s="52" t="s">
        <v>18</v>
      </c>
      <c r="R5" s="53"/>
      <c r="S5" s="54"/>
      <c r="T5" s="52" t="s">
        <v>19</v>
      </c>
      <c r="U5" s="53"/>
      <c r="V5" s="53"/>
    </row>
    <row r="6" spans="1:22" s="1" customFormat="1" ht="20.25" customHeight="1">
      <c r="A6" s="49"/>
      <c r="B6" s="46" t="s">
        <v>6</v>
      </c>
      <c r="C6" s="47"/>
      <c r="D6" s="51"/>
      <c r="E6" s="46" t="s">
        <v>7</v>
      </c>
      <c r="F6" s="47"/>
      <c r="G6" s="51"/>
      <c r="H6" s="46" t="s">
        <v>8</v>
      </c>
      <c r="I6" s="47"/>
      <c r="J6" s="51"/>
      <c r="K6" s="47" t="s">
        <v>9</v>
      </c>
      <c r="L6" s="47"/>
      <c r="M6" s="51"/>
      <c r="N6" s="46" t="s">
        <v>21</v>
      </c>
      <c r="O6" s="47"/>
      <c r="P6" s="51"/>
      <c r="Q6" s="46" t="s">
        <v>10</v>
      </c>
      <c r="R6" s="47"/>
      <c r="S6" s="51"/>
      <c r="T6" s="46" t="s">
        <v>22</v>
      </c>
      <c r="U6" s="47"/>
      <c r="V6" s="47"/>
    </row>
    <row r="7" spans="1:22" s="1" customFormat="1" ht="20.25" customHeight="1">
      <c r="A7" s="49"/>
      <c r="B7" s="19" t="s">
        <v>2</v>
      </c>
      <c r="C7" s="19" t="s">
        <v>3</v>
      </c>
      <c r="D7" s="19" t="s">
        <v>4</v>
      </c>
      <c r="E7" s="19" t="s">
        <v>2</v>
      </c>
      <c r="F7" s="19" t="s">
        <v>3</v>
      </c>
      <c r="G7" s="20" t="s">
        <v>4</v>
      </c>
      <c r="H7" s="19" t="s">
        <v>2</v>
      </c>
      <c r="I7" s="19" t="s">
        <v>3</v>
      </c>
      <c r="J7" s="20" t="s">
        <v>4</v>
      </c>
      <c r="K7" s="41" t="s">
        <v>2</v>
      </c>
      <c r="L7" s="19" t="s">
        <v>3</v>
      </c>
      <c r="M7" s="19" t="s">
        <v>4</v>
      </c>
      <c r="N7" s="19" t="s">
        <v>2</v>
      </c>
      <c r="O7" s="19" t="s">
        <v>3</v>
      </c>
      <c r="P7" s="19" t="s">
        <v>4</v>
      </c>
      <c r="Q7" s="19" t="s">
        <v>2</v>
      </c>
      <c r="R7" s="19" t="s">
        <v>3</v>
      </c>
      <c r="S7" s="19" t="s">
        <v>4</v>
      </c>
      <c r="T7" s="19" t="s">
        <v>2</v>
      </c>
      <c r="U7" s="19" t="s">
        <v>3</v>
      </c>
      <c r="V7" s="21" t="s">
        <v>4</v>
      </c>
    </row>
    <row r="8" spans="1:22" s="1" customFormat="1" ht="33.75" customHeight="1">
      <c r="A8" s="50"/>
      <c r="B8" s="22" t="s">
        <v>11</v>
      </c>
      <c r="C8" s="22" t="s">
        <v>20</v>
      </c>
      <c r="D8" s="22" t="s">
        <v>13</v>
      </c>
      <c r="E8" s="22" t="s">
        <v>11</v>
      </c>
      <c r="F8" s="24" t="s">
        <v>20</v>
      </c>
      <c r="G8" s="25" t="s">
        <v>24</v>
      </c>
      <c r="H8" s="22" t="s">
        <v>11</v>
      </c>
      <c r="I8" s="24" t="s">
        <v>20</v>
      </c>
      <c r="J8" s="25" t="s">
        <v>24</v>
      </c>
      <c r="K8" s="40" t="s">
        <v>11</v>
      </c>
      <c r="L8" s="24" t="s">
        <v>20</v>
      </c>
      <c r="M8" s="24" t="s">
        <v>24</v>
      </c>
      <c r="N8" s="22" t="s">
        <v>11</v>
      </c>
      <c r="O8" s="22" t="s">
        <v>12</v>
      </c>
      <c r="P8" s="22" t="s">
        <v>13</v>
      </c>
      <c r="Q8" s="22" t="s">
        <v>11</v>
      </c>
      <c r="R8" s="22" t="s">
        <v>12</v>
      </c>
      <c r="S8" s="22" t="s">
        <v>13</v>
      </c>
      <c r="T8" s="22" t="s">
        <v>11</v>
      </c>
      <c r="U8" s="22" t="s">
        <v>12</v>
      </c>
      <c r="V8" s="23" t="s">
        <v>13</v>
      </c>
    </row>
    <row r="9" spans="1:22" ht="18.75" hidden="1" customHeight="1">
      <c r="A9" s="34" t="s">
        <v>26</v>
      </c>
      <c r="B9" s="14">
        <f t="shared" ref="B9:B15" si="0">SUM(C9:J9,K9:V9)/3</f>
        <v>2820</v>
      </c>
      <c r="C9" s="15">
        <f t="shared" ref="C9:D13" si="1">SUM(F9,I9,L9,O9,R9,U9)</f>
        <v>1823</v>
      </c>
      <c r="D9" s="15">
        <f t="shared" si="1"/>
        <v>997</v>
      </c>
      <c r="E9" s="15">
        <f t="shared" ref="E9:E15" si="2">SUM(F9:G9)</f>
        <v>0</v>
      </c>
      <c r="F9" s="17">
        <v>0</v>
      </c>
      <c r="G9" s="17">
        <v>0</v>
      </c>
      <c r="H9" s="15">
        <f t="shared" ref="H9:H15" si="3">SUM(I9:J9)</f>
        <v>997</v>
      </c>
      <c r="I9" s="15">
        <v>997</v>
      </c>
      <c r="J9" s="17">
        <v>0</v>
      </c>
      <c r="K9" s="15">
        <f t="shared" ref="K9:K15" si="4">SUM(L9:M9)</f>
        <v>1183</v>
      </c>
      <c r="L9" s="15">
        <v>718</v>
      </c>
      <c r="M9" s="15">
        <v>465</v>
      </c>
      <c r="N9" s="15">
        <f t="shared" ref="N9:N15" si="5">SUM(O9:P9)</f>
        <v>4</v>
      </c>
      <c r="O9" s="16">
        <v>4</v>
      </c>
      <c r="P9" s="17">
        <v>0</v>
      </c>
      <c r="Q9" s="15">
        <f t="shared" ref="Q9:Q15" si="6">SUM(R9:S9)</f>
        <v>0</v>
      </c>
      <c r="R9" s="17">
        <v>0</v>
      </c>
      <c r="S9" s="17">
        <v>0</v>
      </c>
      <c r="T9" s="15">
        <f t="shared" ref="T9:T15" si="7">SUM(U9:V9)</f>
        <v>636</v>
      </c>
      <c r="U9" s="16">
        <v>104</v>
      </c>
      <c r="V9" s="15">
        <v>532</v>
      </c>
    </row>
    <row r="10" spans="1:22" ht="18.75" hidden="1" customHeight="1">
      <c r="A10" s="34" t="s">
        <v>27</v>
      </c>
      <c r="B10" s="14">
        <f t="shared" si="0"/>
        <v>3034</v>
      </c>
      <c r="C10" s="15">
        <f t="shared" si="1"/>
        <v>1697</v>
      </c>
      <c r="D10" s="15">
        <f t="shared" si="1"/>
        <v>1337</v>
      </c>
      <c r="E10" s="15">
        <f t="shared" si="2"/>
        <v>0</v>
      </c>
      <c r="F10" s="17">
        <v>0</v>
      </c>
      <c r="G10" s="17">
        <v>0</v>
      </c>
      <c r="H10" s="15">
        <f t="shared" si="3"/>
        <v>984</v>
      </c>
      <c r="I10" s="15">
        <v>984</v>
      </c>
      <c r="J10" s="17">
        <v>0</v>
      </c>
      <c r="K10" s="15">
        <f t="shared" si="4"/>
        <v>1155</v>
      </c>
      <c r="L10" s="15">
        <v>659</v>
      </c>
      <c r="M10" s="15">
        <v>496</v>
      </c>
      <c r="N10" s="15">
        <f t="shared" si="5"/>
        <v>4</v>
      </c>
      <c r="O10" s="16">
        <v>4</v>
      </c>
      <c r="P10" s="17">
        <v>0</v>
      </c>
      <c r="Q10" s="15">
        <f t="shared" si="6"/>
        <v>0</v>
      </c>
      <c r="R10" s="17">
        <v>0</v>
      </c>
      <c r="S10" s="17">
        <v>0</v>
      </c>
      <c r="T10" s="15">
        <f t="shared" si="7"/>
        <v>891</v>
      </c>
      <c r="U10" s="16">
        <v>50</v>
      </c>
      <c r="V10" s="15">
        <v>841</v>
      </c>
    </row>
    <row r="11" spans="1:22" ht="18.75" hidden="1" customHeight="1">
      <c r="A11" s="34" t="s">
        <v>28</v>
      </c>
      <c r="B11" s="14">
        <f t="shared" si="0"/>
        <v>3066</v>
      </c>
      <c r="C11" s="15">
        <f t="shared" si="1"/>
        <v>1701</v>
      </c>
      <c r="D11" s="15">
        <f t="shared" si="1"/>
        <v>1365</v>
      </c>
      <c r="E11" s="15">
        <f t="shared" si="2"/>
        <v>0</v>
      </c>
      <c r="F11" s="17">
        <v>0</v>
      </c>
      <c r="G11" s="17">
        <v>0</v>
      </c>
      <c r="H11" s="15">
        <f t="shared" si="3"/>
        <v>963</v>
      </c>
      <c r="I11" s="15">
        <v>963</v>
      </c>
      <c r="J11" s="17">
        <v>0</v>
      </c>
      <c r="K11" s="15">
        <f t="shared" si="4"/>
        <v>1183</v>
      </c>
      <c r="L11" s="15">
        <v>675</v>
      </c>
      <c r="M11" s="15">
        <v>508</v>
      </c>
      <c r="N11" s="15">
        <f t="shared" si="5"/>
        <v>6</v>
      </c>
      <c r="O11" s="16">
        <v>6</v>
      </c>
      <c r="P11" s="17">
        <v>0</v>
      </c>
      <c r="Q11" s="15">
        <f t="shared" si="6"/>
        <v>0</v>
      </c>
      <c r="R11" s="17">
        <v>0</v>
      </c>
      <c r="S11" s="17">
        <v>0</v>
      </c>
      <c r="T11" s="15">
        <f t="shared" si="7"/>
        <v>914</v>
      </c>
      <c r="U11" s="16">
        <v>57</v>
      </c>
      <c r="V11" s="15">
        <v>857</v>
      </c>
    </row>
    <row r="12" spans="1:22" ht="18.75" hidden="1" customHeight="1">
      <c r="A12" s="35" t="s">
        <v>29</v>
      </c>
      <c r="B12" s="14">
        <f t="shared" si="0"/>
        <v>4193</v>
      </c>
      <c r="C12" s="15">
        <f t="shared" si="1"/>
        <v>2356</v>
      </c>
      <c r="D12" s="15">
        <f t="shared" si="1"/>
        <v>1837</v>
      </c>
      <c r="E12" s="15">
        <f t="shared" si="2"/>
        <v>25</v>
      </c>
      <c r="F12" s="17">
        <v>17</v>
      </c>
      <c r="G12" s="17">
        <v>8</v>
      </c>
      <c r="H12" s="15">
        <f t="shared" si="3"/>
        <v>2577</v>
      </c>
      <c r="I12" s="15">
        <v>1829</v>
      </c>
      <c r="J12" s="17">
        <v>748</v>
      </c>
      <c r="K12" s="15">
        <f t="shared" si="4"/>
        <v>791</v>
      </c>
      <c r="L12" s="15">
        <v>431</v>
      </c>
      <c r="M12" s="15">
        <v>360</v>
      </c>
      <c r="N12" s="15">
        <f t="shared" si="5"/>
        <v>1</v>
      </c>
      <c r="O12" s="16">
        <v>1</v>
      </c>
      <c r="P12" s="17">
        <v>0</v>
      </c>
      <c r="Q12" s="15">
        <f t="shared" si="6"/>
        <v>6</v>
      </c>
      <c r="R12" s="17">
        <v>0</v>
      </c>
      <c r="S12" s="17">
        <v>6</v>
      </c>
      <c r="T12" s="15">
        <f t="shared" si="7"/>
        <v>793</v>
      </c>
      <c r="U12" s="16">
        <v>78</v>
      </c>
      <c r="V12" s="15">
        <v>715</v>
      </c>
    </row>
    <row r="13" spans="1:22" ht="11.25" hidden="1" customHeight="1">
      <c r="A13" s="35" t="s">
        <v>30</v>
      </c>
      <c r="B13" s="14">
        <f t="shared" si="0"/>
        <v>2228</v>
      </c>
      <c r="C13" s="15">
        <f t="shared" si="1"/>
        <v>589</v>
      </c>
      <c r="D13" s="15">
        <f t="shared" si="1"/>
        <v>1639</v>
      </c>
      <c r="E13" s="15">
        <f t="shared" si="2"/>
        <v>2</v>
      </c>
      <c r="F13" s="17">
        <v>2</v>
      </c>
      <c r="G13" s="17">
        <v>0</v>
      </c>
      <c r="H13" s="15">
        <f t="shared" si="3"/>
        <v>697</v>
      </c>
      <c r="I13" s="15">
        <v>146</v>
      </c>
      <c r="J13" s="17">
        <v>551</v>
      </c>
      <c r="K13" s="15">
        <f t="shared" si="4"/>
        <v>760</v>
      </c>
      <c r="L13" s="15">
        <v>377</v>
      </c>
      <c r="M13" s="15">
        <v>383</v>
      </c>
      <c r="N13" s="15">
        <f t="shared" si="5"/>
        <v>1</v>
      </c>
      <c r="O13" s="16">
        <v>1</v>
      </c>
      <c r="P13" s="17">
        <v>0</v>
      </c>
      <c r="Q13" s="15">
        <f t="shared" si="6"/>
        <v>85</v>
      </c>
      <c r="R13" s="17">
        <v>2</v>
      </c>
      <c r="S13" s="17">
        <v>83</v>
      </c>
      <c r="T13" s="15">
        <f t="shared" si="7"/>
        <v>683</v>
      </c>
      <c r="U13" s="16">
        <v>61</v>
      </c>
      <c r="V13" s="15">
        <v>622</v>
      </c>
    </row>
    <row r="14" spans="1:22" ht="18.75" hidden="1" customHeight="1">
      <c r="A14" s="35" t="s">
        <v>31</v>
      </c>
      <c r="B14" s="14">
        <f t="shared" si="0"/>
        <v>3260</v>
      </c>
      <c r="C14" s="15">
        <v>3260</v>
      </c>
      <c r="D14" s="15">
        <v>0</v>
      </c>
      <c r="E14" s="15">
        <f t="shared" si="2"/>
        <v>3</v>
      </c>
      <c r="F14" s="17">
        <v>3</v>
      </c>
      <c r="G14" s="17">
        <v>0</v>
      </c>
      <c r="H14" s="15">
        <f t="shared" si="3"/>
        <v>0</v>
      </c>
      <c r="I14" s="17">
        <v>0</v>
      </c>
      <c r="J14" s="17">
        <v>0</v>
      </c>
      <c r="K14" s="15">
        <f t="shared" si="4"/>
        <v>2258</v>
      </c>
      <c r="L14" s="15">
        <v>2258</v>
      </c>
      <c r="M14" s="17">
        <v>0</v>
      </c>
      <c r="N14" s="15">
        <f t="shared" si="5"/>
        <v>1</v>
      </c>
      <c r="O14" s="16">
        <v>1</v>
      </c>
      <c r="P14" s="17">
        <v>0</v>
      </c>
      <c r="Q14" s="15">
        <f t="shared" si="6"/>
        <v>12</v>
      </c>
      <c r="R14" s="17">
        <v>12</v>
      </c>
      <c r="S14" s="17">
        <v>0</v>
      </c>
      <c r="T14" s="15">
        <f t="shared" si="7"/>
        <v>986</v>
      </c>
      <c r="U14" s="16">
        <v>986</v>
      </c>
      <c r="V14" s="17">
        <v>0</v>
      </c>
    </row>
    <row r="15" spans="1:22" ht="18.75" hidden="1" customHeight="1">
      <c r="A15" s="35" t="s">
        <v>32</v>
      </c>
      <c r="B15" s="14">
        <f t="shared" si="0"/>
        <v>2825</v>
      </c>
      <c r="C15" s="15">
        <v>2793</v>
      </c>
      <c r="D15" s="15">
        <v>32</v>
      </c>
      <c r="E15" s="15">
        <f t="shared" si="2"/>
        <v>3</v>
      </c>
      <c r="F15" s="17">
        <v>3</v>
      </c>
      <c r="G15" s="17">
        <v>0</v>
      </c>
      <c r="H15" s="15">
        <f t="shared" si="3"/>
        <v>287</v>
      </c>
      <c r="I15" s="17">
        <v>287</v>
      </c>
      <c r="J15" s="17">
        <v>0</v>
      </c>
      <c r="K15" s="15">
        <f t="shared" si="4"/>
        <v>1536</v>
      </c>
      <c r="L15" s="15">
        <v>1504</v>
      </c>
      <c r="M15" s="17">
        <v>32</v>
      </c>
      <c r="N15" s="15">
        <f t="shared" si="5"/>
        <v>1</v>
      </c>
      <c r="O15" s="16">
        <v>1</v>
      </c>
      <c r="P15" s="17">
        <v>0</v>
      </c>
      <c r="Q15" s="15">
        <f t="shared" si="6"/>
        <v>12</v>
      </c>
      <c r="R15" s="17">
        <v>12</v>
      </c>
      <c r="S15" s="17">
        <v>0</v>
      </c>
      <c r="T15" s="15">
        <f t="shared" si="7"/>
        <v>986</v>
      </c>
      <c r="U15" s="16">
        <v>986</v>
      </c>
      <c r="V15" s="17">
        <v>0</v>
      </c>
    </row>
    <row r="16" spans="1:22" ht="18.75" hidden="1" customHeight="1">
      <c r="A16" s="35" t="s">
        <v>33</v>
      </c>
      <c r="B16" s="15">
        <v>2891</v>
      </c>
      <c r="C16" s="15">
        <v>2856</v>
      </c>
      <c r="D16" s="15">
        <v>35</v>
      </c>
      <c r="E16" s="15">
        <v>3</v>
      </c>
      <c r="F16" s="17">
        <v>3</v>
      </c>
      <c r="G16" s="17">
        <v>0</v>
      </c>
      <c r="H16" s="15">
        <v>290</v>
      </c>
      <c r="I16" s="17">
        <v>290</v>
      </c>
      <c r="J16" s="17">
        <v>0</v>
      </c>
      <c r="K16" s="15">
        <v>1113</v>
      </c>
      <c r="L16" s="15">
        <v>1081</v>
      </c>
      <c r="M16" s="17">
        <v>32</v>
      </c>
      <c r="N16" s="15">
        <v>4</v>
      </c>
      <c r="O16" s="16">
        <v>1</v>
      </c>
      <c r="P16" s="17">
        <v>3</v>
      </c>
      <c r="Q16" s="15">
        <v>12</v>
      </c>
      <c r="R16" s="17">
        <v>12</v>
      </c>
      <c r="S16" s="17">
        <v>0</v>
      </c>
      <c r="T16" s="15">
        <v>1469</v>
      </c>
      <c r="U16" s="16">
        <v>1469</v>
      </c>
      <c r="V16" s="17">
        <v>0</v>
      </c>
    </row>
    <row r="17" spans="1:22" ht="18.75" hidden="1" customHeight="1">
      <c r="A17" s="35" t="s">
        <v>34</v>
      </c>
      <c r="B17" s="29">
        <v>2886</v>
      </c>
      <c r="C17" s="29">
        <v>1897</v>
      </c>
      <c r="D17" s="29">
        <v>989</v>
      </c>
      <c r="E17" s="28" t="s">
        <v>23</v>
      </c>
      <c r="F17" s="28" t="s">
        <v>23</v>
      </c>
      <c r="G17" s="28" t="s">
        <v>23</v>
      </c>
      <c r="H17" s="29">
        <v>414</v>
      </c>
      <c r="I17" s="30">
        <v>414</v>
      </c>
      <c r="J17" s="28" t="s">
        <v>23</v>
      </c>
      <c r="K17" s="29">
        <v>1786</v>
      </c>
      <c r="L17" s="29">
        <v>983</v>
      </c>
      <c r="M17" s="30">
        <v>803</v>
      </c>
      <c r="N17" s="29">
        <v>5</v>
      </c>
      <c r="O17" s="29">
        <v>2</v>
      </c>
      <c r="P17" s="30">
        <v>3</v>
      </c>
      <c r="Q17" s="28" t="s">
        <v>23</v>
      </c>
      <c r="R17" s="28" t="s">
        <v>23</v>
      </c>
      <c r="S17" s="28" t="s">
        <v>23</v>
      </c>
      <c r="T17" s="29">
        <v>681</v>
      </c>
      <c r="U17" s="29">
        <v>498</v>
      </c>
      <c r="V17" s="30">
        <v>183</v>
      </c>
    </row>
    <row r="18" spans="1:22" ht="18.75" hidden="1" customHeight="1">
      <c r="A18" s="35" t="s">
        <v>35</v>
      </c>
      <c r="B18" s="29">
        <v>3042</v>
      </c>
      <c r="C18" s="29">
        <v>1926</v>
      </c>
      <c r="D18" s="29">
        <v>1116</v>
      </c>
      <c r="E18" s="28" t="s">
        <v>23</v>
      </c>
      <c r="F18" s="28" t="s">
        <v>23</v>
      </c>
      <c r="G18" s="28" t="s">
        <v>23</v>
      </c>
      <c r="H18" s="29">
        <v>412</v>
      </c>
      <c r="I18" s="30">
        <v>412</v>
      </c>
      <c r="J18" s="28" t="s">
        <v>23</v>
      </c>
      <c r="K18" s="29">
        <v>1886</v>
      </c>
      <c r="L18" s="29">
        <v>1018</v>
      </c>
      <c r="M18" s="30">
        <v>868</v>
      </c>
      <c r="N18" s="29">
        <v>5</v>
      </c>
      <c r="O18" s="29">
        <v>2</v>
      </c>
      <c r="P18" s="30">
        <v>3</v>
      </c>
      <c r="Q18" s="28" t="s">
        <v>23</v>
      </c>
      <c r="R18" s="28" t="s">
        <v>23</v>
      </c>
      <c r="S18" s="28" t="s">
        <v>23</v>
      </c>
      <c r="T18" s="29">
        <v>739</v>
      </c>
      <c r="U18" s="29">
        <v>494</v>
      </c>
      <c r="V18" s="30">
        <v>245</v>
      </c>
    </row>
    <row r="19" spans="1:22" ht="18.75" hidden="1" customHeight="1">
      <c r="A19" s="35" t="s">
        <v>36</v>
      </c>
      <c r="B19" s="29">
        <v>3264</v>
      </c>
      <c r="C19" s="29">
        <v>2238</v>
      </c>
      <c r="D19" s="29">
        <v>1026</v>
      </c>
      <c r="E19" s="28" t="s">
        <v>23</v>
      </c>
      <c r="F19" s="28" t="s">
        <v>23</v>
      </c>
      <c r="G19" s="28" t="s">
        <v>23</v>
      </c>
      <c r="H19" s="29">
        <v>347</v>
      </c>
      <c r="I19" s="30">
        <v>347</v>
      </c>
      <c r="J19" s="28" t="s">
        <v>23</v>
      </c>
      <c r="K19" s="29">
        <v>2610</v>
      </c>
      <c r="L19" s="29">
        <v>1742</v>
      </c>
      <c r="M19" s="30">
        <v>868</v>
      </c>
      <c r="N19" s="28" t="s">
        <v>23</v>
      </c>
      <c r="O19" s="28" t="s">
        <v>23</v>
      </c>
      <c r="P19" s="28" t="s">
        <v>23</v>
      </c>
      <c r="Q19" s="28" t="s">
        <v>23</v>
      </c>
      <c r="R19" s="28" t="s">
        <v>23</v>
      </c>
      <c r="S19" s="28" t="s">
        <v>23</v>
      </c>
      <c r="T19" s="29">
        <v>307</v>
      </c>
      <c r="U19" s="29">
        <v>149</v>
      </c>
      <c r="V19" s="30">
        <v>158</v>
      </c>
    </row>
    <row r="20" spans="1:22" ht="18.75" hidden="1" customHeight="1">
      <c r="A20" s="35" t="s">
        <v>37</v>
      </c>
      <c r="B20" s="29">
        <v>3467</v>
      </c>
      <c r="C20" s="29">
        <v>2325</v>
      </c>
      <c r="D20" s="29">
        <v>1142</v>
      </c>
      <c r="E20" s="28" t="s">
        <v>23</v>
      </c>
      <c r="F20" s="28" t="s">
        <v>23</v>
      </c>
      <c r="G20" s="28" t="s">
        <v>23</v>
      </c>
      <c r="H20" s="29">
        <v>353</v>
      </c>
      <c r="I20" s="30">
        <v>353</v>
      </c>
      <c r="J20" s="28" t="s">
        <v>23</v>
      </c>
      <c r="K20" s="29">
        <v>2762</v>
      </c>
      <c r="L20" s="29">
        <v>1823</v>
      </c>
      <c r="M20" s="30">
        <v>939</v>
      </c>
      <c r="N20" s="28" t="s">
        <v>23</v>
      </c>
      <c r="O20" s="28" t="s">
        <v>23</v>
      </c>
      <c r="P20" s="28" t="s">
        <v>23</v>
      </c>
      <c r="Q20" s="28" t="s">
        <v>23</v>
      </c>
      <c r="R20" s="28" t="s">
        <v>23</v>
      </c>
      <c r="S20" s="28" t="s">
        <v>23</v>
      </c>
      <c r="T20" s="29">
        <v>352</v>
      </c>
      <c r="U20" s="29">
        <v>149</v>
      </c>
      <c r="V20" s="30">
        <v>203</v>
      </c>
    </row>
    <row r="21" spans="1:22" ht="18.75" hidden="1" customHeight="1">
      <c r="A21" s="35" t="s">
        <v>38</v>
      </c>
      <c r="B21" s="29">
        <v>3159</v>
      </c>
      <c r="C21" s="29">
        <v>1678</v>
      </c>
      <c r="D21" s="29">
        <v>1481</v>
      </c>
      <c r="E21" s="28" t="s">
        <v>23</v>
      </c>
      <c r="F21" s="28" t="s">
        <v>23</v>
      </c>
      <c r="G21" s="28" t="s">
        <v>23</v>
      </c>
      <c r="H21" s="29">
        <v>230</v>
      </c>
      <c r="I21" s="30">
        <v>230</v>
      </c>
      <c r="J21" s="28" t="s">
        <v>23</v>
      </c>
      <c r="K21" s="29">
        <v>2577</v>
      </c>
      <c r="L21" s="29">
        <v>1299</v>
      </c>
      <c r="M21" s="30">
        <v>1278</v>
      </c>
      <c r="N21" s="28" t="s">
        <v>23</v>
      </c>
      <c r="O21" s="28" t="s">
        <v>23</v>
      </c>
      <c r="P21" s="28" t="s">
        <v>23</v>
      </c>
      <c r="Q21" s="28" t="s">
        <v>23</v>
      </c>
      <c r="R21" s="28" t="s">
        <v>23</v>
      </c>
      <c r="S21" s="28" t="s">
        <v>23</v>
      </c>
      <c r="T21" s="29">
        <v>352</v>
      </c>
      <c r="U21" s="29">
        <v>149</v>
      </c>
      <c r="V21" s="30">
        <v>203</v>
      </c>
    </row>
    <row r="22" spans="1:22" ht="18.75" customHeight="1">
      <c r="A22" s="35" t="s">
        <v>39</v>
      </c>
      <c r="B22" s="29">
        <v>3218</v>
      </c>
      <c r="C22" s="29">
        <v>1713</v>
      </c>
      <c r="D22" s="29">
        <v>1505</v>
      </c>
      <c r="E22" s="28" t="s">
        <v>23</v>
      </c>
      <c r="F22" s="28" t="s">
        <v>23</v>
      </c>
      <c r="G22" s="28" t="s">
        <v>23</v>
      </c>
      <c r="H22" s="29">
        <v>241</v>
      </c>
      <c r="I22" s="30">
        <v>241</v>
      </c>
      <c r="J22" s="28" t="s">
        <v>23</v>
      </c>
      <c r="K22" s="29">
        <v>2625</v>
      </c>
      <c r="L22" s="29">
        <v>1323</v>
      </c>
      <c r="M22" s="30">
        <v>1302</v>
      </c>
      <c r="N22" s="28" t="s">
        <v>23</v>
      </c>
      <c r="O22" s="28" t="s">
        <v>23</v>
      </c>
      <c r="P22" s="28" t="s">
        <v>23</v>
      </c>
      <c r="Q22" s="28" t="s">
        <v>23</v>
      </c>
      <c r="R22" s="28" t="s">
        <v>23</v>
      </c>
      <c r="S22" s="28" t="s">
        <v>23</v>
      </c>
      <c r="T22" s="29">
        <v>352</v>
      </c>
      <c r="U22" s="29">
        <v>149</v>
      </c>
      <c r="V22" s="30">
        <v>203</v>
      </c>
    </row>
    <row r="23" spans="1:22" ht="18.75" customHeight="1">
      <c r="A23" s="35" t="s">
        <v>40</v>
      </c>
      <c r="B23" s="29">
        <v>3060</v>
      </c>
      <c r="C23" s="29">
        <v>1711</v>
      </c>
      <c r="D23" s="29">
        <v>1349</v>
      </c>
      <c r="E23" s="28" t="s">
        <v>23</v>
      </c>
      <c r="F23" s="28" t="s">
        <v>23</v>
      </c>
      <c r="G23" s="28" t="s">
        <v>23</v>
      </c>
      <c r="H23" s="29">
        <v>249</v>
      </c>
      <c r="I23" s="30">
        <v>241</v>
      </c>
      <c r="J23" s="30">
        <v>8</v>
      </c>
      <c r="K23" s="29">
        <v>2485</v>
      </c>
      <c r="L23" s="29">
        <v>1323</v>
      </c>
      <c r="M23" s="30">
        <v>1162</v>
      </c>
      <c r="N23" s="28" t="s">
        <v>23</v>
      </c>
      <c r="O23" s="28" t="s">
        <v>23</v>
      </c>
      <c r="P23" s="28" t="s">
        <v>23</v>
      </c>
      <c r="Q23" s="28" t="s">
        <v>23</v>
      </c>
      <c r="R23" s="28" t="s">
        <v>23</v>
      </c>
      <c r="S23" s="28" t="s">
        <v>23</v>
      </c>
      <c r="T23" s="29">
        <v>326</v>
      </c>
      <c r="U23" s="29">
        <v>147</v>
      </c>
      <c r="V23" s="30">
        <v>179</v>
      </c>
    </row>
    <row r="24" spans="1:22" ht="18.75" customHeight="1">
      <c r="A24" s="35" t="s">
        <v>65</v>
      </c>
      <c r="B24" s="29">
        <v>3060</v>
      </c>
      <c r="C24" s="29">
        <v>1711</v>
      </c>
      <c r="D24" s="29">
        <v>1349</v>
      </c>
      <c r="E24" s="28" t="s">
        <v>23</v>
      </c>
      <c r="F24" s="28" t="s">
        <v>23</v>
      </c>
      <c r="G24" s="28" t="s">
        <v>23</v>
      </c>
      <c r="H24" s="29">
        <v>249</v>
      </c>
      <c r="I24" s="30">
        <v>241</v>
      </c>
      <c r="J24" s="30">
        <v>8</v>
      </c>
      <c r="K24" s="29">
        <v>2485</v>
      </c>
      <c r="L24" s="29">
        <v>1323</v>
      </c>
      <c r="M24" s="30">
        <v>1162</v>
      </c>
      <c r="N24" s="28" t="s">
        <v>23</v>
      </c>
      <c r="O24" s="28" t="s">
        <v>23</v>
      </c>
      <c r="P24" s="28" t="s">
        <v>23</v>
      </c>
      <c r="Q24" s="28" t="s">
        <v>23</v>
      </c>
      <c r="R24" s="28" t="s">
        <v>23</v>
      </c>
      <c r="S24" s="28" t="s">
        <v>23</v>
      </c>
      <c r="T24" s="29">
        <v>326</v>
      </c>
      <c r="U24" s="29">
        <v>147</v>
      </c>
      <c r="V24" s="30">
        <v>179</v>
      </c>
    </row>
    <row r="25" spans="1:22" ht="18.75" customHeight="1">
      <c r="A25" s="35" t="s">
        <v>64</v>
      </c>
      <c r="B25" s="29">
        <v>2812</v>
      </c>
      <c r="C25" s="29">
        <v>1900</v>
      </c>
      <c r="D25" s="29">
        <v>912</v>
      </c>
      <c r="E25" s="28" t="s">
        <v>23</v>
      </c>
      <c r="F25" s="28" t="s">
        <v>23</v>
      </c>
      <c r="G25" s="28" t="s">
        <v>23</v>
      </c>
      <c r="H25" s="29">
        <v>268</v>
      </c>
      <c r="I25" s="30">
        <v>268</v>
      </c>
      <c r="J25" s="30">
        <v>0</v>
      </c>
      <c r="K25" s="29">
        <v>2152</v>
      </c>
      <c r="L25" s="29">
        <v>1542</v>
      </c>
      <c r="M25" s="30">
        <v>610</v>
      </c>
      <c r="N25" s="28" t="s">
        <v>23</v>
      </c>
      <c r="O25" s="28" t="s">
        <v>23</v>
      </c>
      <c r="P25" s="28" t="s">
        <v>23</v>
      </c>
      <c r="Q25" s="28" t="s">
        <v>23</v>
      </c>
      <c r="R25" s="28" t="s">
        <v>23</v>
      </c>
      <c r="S25" s="28" t="s">
        <v>23</v>
      </c>
      <c r="T25" s="29">
        <v>392</v>
      </c>
      <c r="U25" s="29">
        <v>90</v>
      </c>
      <c r="V25" s="30">
        <v>302</v>
      </c>
    </row>
    <row r="26" spans="1:22" ht="18.75" customHeight="1">
      <c r="A26" s="35" t="s">
        <v>63</v>
      </c>
      <c r="B26" s="29">
        <v>3908</v>
      </c>
      <c r="C26" s="29">
        <v>2624</v>
      </c>
      <c r="D26" s="29">
        <v>1284</v>
      </c>
      <c r="E26" s="32">
        <f>SUM(F26:G26)</f>
        <v>0</v>
      </c>
      <c r="F26" s="28" t="s">
        <v>57</v>
      </c>
      <c r="G26" s="28" t="s">
        <v>58</v>
      </c>
      <c r="H26" s="29">
        <v>536</v>
      </c>
      <c r="I26" s="30">
        <v>536</v>
      </c>
      <c r="J26" s="30">
        <v>0</v>
      </c>
      <c r="K26" s="29">
        <v>3286</v>
      </c>
      <c r="L26" s="29">
        <v>2002</v>
      </c>
      <c r="M26" s="30">
        <v>1284</v>
      </c>
      <c r="N26" s="28">
        <v>2</v>
      </c>
      <c r="O26" s="28">
        <v>2</v>
      </c>
      <c r="P26" s="28" t="s">
        <v>23</v>
      </c>
      <c r="Q26" s="28" t="s">
        <v>23</v>
      </c>
      <c r="R26" s="28" t="s">
        <v>23</v>
      </c>
      <c r="S26" s="28" t="s">
        <v>23</v>
      </c>
      <c r="T26" s="29">
        <v>84</v>
      </c>
      <c r="U26" s="29">
        <v>84</v>
      </c>
      <c r="V26" s="30">
        <v>0</v>
      </c>
    </row>
    <row r="27" spans="1:22" ht="18.75" customHeight="1">
      <c r="A27" s="35" t="s">
        <v>62</v>
      </c>
      <c r="B27" s="29">
        <v>4029</v>
      </c>
      <c r="C27" s="29">
        <v>2726</v>
      </c>
      <c r="D27" s="29">
        <v>1303</v>
      </c>
      <c r="E27" s="32">
        <v>0</v>
      </c>
      <c r="F27" s="28" t="s">
        <v>57</v>
      </c>
      <c r="G27" s="28" t="s">
        <v>57</v>
      </c>
      <c r="H27" s="29">
        <v>548</v>
      </c>
      <c r="I27" s="30">
        <v>548</v>
      </c>
      <c r="J27" s="30">
        <v>0</v>
      </c>
      <c r="K27" s="29">
        <v>3395</v>
      </c>
      <c r="L27" s="29">
        <v>2092</v>
      </c>
      <c r="M27" s="30">
        <v>1303</v>
      </c>
      <c r="N27" s="28">
        <v>2</v>
      </c>
      <c r="O27" s="28">
        <v>2</v>
      </c>
      <c r="P27" s="28" t="s">
        <v>23</v>
      </c>
      <c r="Q27" s="28" t="s">
        <v>23</v>
      </c>
      <c r="R27" s="28" t="s">
        <v>23</v>
      </c>
      <c r="S27" s="28" t="s">
        <v>23</v>
      </c>
      <c r="T27" s="29">
        <v>84</v>
      </c>
      <c r="U27" s="29">
        <v>84</v>
      </c>
      <c r="V27" s="30">
        <v>0</v>
      </c>
    </row>
    <row r="28" spans="1:22" ht="18.75" customHeight="1">
      <c r="A28" s="35" t="s">
        <v>61</v>
      </c>
      <c r="B28" s="29">
        <v>4037</v>
      </c>
      <c r="C28" s="29">
        <v>2468</v>
      </c>
      <c r="D28" s="29">
        <v>1569</v>
      </c>
      <c r="E28" s="32">
        <v>0</v>
      </c>
      <c r="F28" s="28" t="s">
        <v>57</v>
      </c>
      <c r="G28" s="28" t="s">
        <v>57</v>
      </c>
      <c r="H28" s="29">
        <v>460</v>
      </c>
      <c r="I28" s="30">
        <v>460</v>
      </c>
      <c r="J28" s="30">
        <v>0</v>
      </c>
      <c r="K28" s="29">
        <v>3491</v>
      </c>
      <c r="L28" s="29">
        <v>1922</v>
      </c>
      <c r="M28" s="30">
        <v>1569</v>
      </c>
      <c r="N28" s="28" t="s">
        <v>23</v>
      </c>
      <c r="O28" s="28" t="s">
        <v>23</v>
      </c>
      <c r="P28" s="28" t="s">
        <v>23</v>
      </c>
      <c r="Q28" s="28" t="s">
        <v>23</v>
      </c>
      <c r="R28" s="28" t="s">
        <v>23</v>
      </c>
      <c r="S28" s="28" t="s">
        <v>23</v>
      </c>
      <c r="T28" s="29">
        <v>86</v>
      </c>
      <c r="U28" s="29">
        <v>86</v>
      </c>
      <c r="V28" s="30">
        <v>0</v>
      </c>
    </row>
    <row r="29" spans="1:22" ht="18.75" customHeight="1">
      <c r="A29" s="35" t="s">
        <v>60</v>
      </c>
      <c r="B29" s="29">
        <f>E29+H29+K29+N29+Q29+T29</f>
        <v>4017</v>
      </c>
      <c r="C29" s="29">
        <f>F29+I29+L29+O29+R29+U29</f>
        <v>2713</v>
      </c>
      <c r="D29" s="29">
        <f>G29+J29+M29+P29+S29+V29</f>
        <v>1304</v>
      </c>
      <c r="E29" s="31">
        <f>IF(SUM(E30:E43)=SUM(F29:G29),SUM(E30:E43),"錯誤")</f>
        <v>0</v>
      </c>
      <c r="F29" s="31">
        <f>SUM(F30:F43)</f>
        <v>0</v>
      </c>
      <c r="G29" s="31">
        <f>SUM(G30:G43)</f>
        <v>0</v>
      </c>
      <c r="H29" s="29">
        <f>SUM(I29:J29)</f>
        <v>428</v>
      </c>
      <c r="I29" s="30">
        <f>SUM(I30:I43)</f>
        <v>428</v>
      </c>
      <c r="J29" s="31">
        <f>SUM(J30:J43)</f>
        <v>0</v>
      </c>
      <c r="K29" s="30">
        <f>IF(SUM(K30:K43)=SUM(L29:M29),SUM(K30:K43),"錯誤")</f>
        <v>3470</v>
      </c>
      <c r="L29" s="30">
        <f>SUM(L30:L43)</f>
        <v>2166</v>
      </c>
      <c r="M29" s="30">
        <f>SUM(M30:M43)</f>
        <v>1304</v>
      </c>
      <c r="N29" s="31">
        <f>IF(SUM(N30:N43)=SUM(O29:P29),SUM(N30:N43),"錯誤")</f>
        <v>0</v>
      </c>
      <c r="O29" s="31">
        <f>SUM(O30:O43)</f>
        <v>0</v>
      </c>
      <c r="P29" s="31">
        <f>SUM(P30:P43)</f>
        <v>0</v>
      </c>
      <c r="Q29" s="31">
        <f>IF(SUM(Q30:Q43)=SUM(R29:S29),SUM(Q30:Q43),"錯誤")</f>
        <v>0</v>
      </c>
      <c r="R29" s="31">
        <f>SUM(R30:R43)</f>
        <v>0</v>
      </c>
      <c r="S29" s="31">
        <f>SUM(S30:S43)</f>
        <v>0</v>
      </c>
      <c r="T29" s="30">
        <f>IF(SUM(T30:T43)=SUM(U29:V29),SUM(T30:T43),"錯誤")</f>
        <v>119</v>
      </c>
      <c r="U29" s="30">
        <f>SUM(U30:U43)</f>
        <v>119</v>
      </c>
      <c r="V29" s="30">
        <f>SUM(V30:V43)</f>
        <v>0</v>
      </c>
    </row>
    <row r="30" spans="1:22" ht="18.75" hidden="1" customHeight="1">
      <c r="A30" s="36" t="s">
        <v>41</v>
      </c>
      <c r="B30" s="29">
        <v>0</v>
      </c>
      <c r="C30" s="29">
        <v>0</v>
      </c>
      <c r="D30" s="29">
        <f t="shared" ref="D30:D42" si="8">SUM(G30,J30,M30,P30,S30,V30)</f>
        <v>0</v>
      </c>
      <c r="E30" s="32">
        <f t="shared" ref="E30:E42" si="9">SUM(F30:G30)</f>
        <v>0</v>
      </c>
      <c r="F30" s="28" t="s">
        <v>57</v>
      </c>
      <c r="G30" s="28" t="s">
        <v>58</v>
      </c>
      <c r="H30" s="32">
        <f t="shared" ref="H30:H42" si="10">SUM(I30:J30)</f>
        <v>0</v>
      </c>
      <c r="I30" s="28" t="s">
        <v>57</v>
      </c>
      <c r="J30" s="28" t="s">
        <v>58</v>
      </c>
      <c r="K30" s="32">
        <f>SUM(L30:M30)</f>
        <v>0</v>
      </c>
      <c r="L30" s="28" t="s">
        <v>57</v>
      </c>
      <c r="M30" s="28" t="s">
        <v>57</v>
      </c>
      <c r="N30" s="32">
        <f t="shared" ref="N30:N43" si="11">SUM(O30:P30)</f>
        <v>0</v>
      </c>
      <c r="O30" s="28" t="s">
        <v>57</v>
      </c>
      <c r="P30" s="28" t="s">
        <v>57</v>
      </c>
      <c r="Q30" s="32">
        <f t="shared" ref="Q30:Q42" si="12">SUM(R30:S30)</f>
        <v>0</v>
      </c>
      <c r="R30" s="28" t="s">
        <v>57</v>
      </c>
      <c r="S30" s="28" t="s">
        <v>57</v>
      </c>
      <c r="T30" s="29"/>
      <c r="U30" s="30"/>
      <c r="V30" s="30" t="s">
        <v>23</v>
      </c>
    </row>
    <row r="31" spans="1:22" ht="18.75" hidden="1" customHeight="1">
      <c r="A31" s="36" t="s">
        <v>42</v>
      </c>
      <c r="B31" s="29">
        <v>0</v>
      </c>
      <c r="C31" s="29">
        <v>0</v>
      </c>
      <c r="D31" s="29">
        <f t="shared" si="8"/>
        <v>0</v>
      </c>
      <c r="E31" s="32">
        <f t="shared" si="9"/>
        <v>0</v>
      </c>
      <c r="F31" s="28" t="s">
        <v>57</v>
      </c>
      <c r="G31" s="28" t="s">
        <v>58</v>
      </c>
      <c r="H31" s="32">
        <f t="shared" si="10"/>
        <v>0</v>
      </c>
      <c r="I31" s="28" t="s">
        <v>57</v>
      </c>
      <c r="J31" s="28" t="s">
        <v>58</v>
      </c>
      <c r="K31" s="32">
        <f t="shared" ref="K31:K42" si="13">SUM(L31:M31)</f>
        <v>0</v>
      </c>
      <c r="L31" s="28" t="s">
        <v>57</v>
      </c>
      <c r="M31" s="28" t="s">
        <v>57</v>
      </c>
      <c r="N31" s="32">
        <f t="shared" si="11"/>
        <v>0</v>
      </c>
      <c r="O31" s="28" t="s">
        <v>57</v>
      </c>
      <c r="P31" s="28" t="s">
        <v>57</v>
      </c>
      <c r="Q31" s="32">
        <f t="shared" si="12"/>
        <v>0</v>
      </c>
      <c r="R31" s="28" t="s">
        <v>57</v>
      </c>
      <c r="S31" s="28" t="s">
        <v>57</v>
      </c>
      <c r="T31" s="29"/>
      <c r="U31" s="30"/>
      <c r="V31" s="30" t="s">
        <v>23</v>
      </c>
    </row>
    <row r="32" spans="1:22" ht="18.75" hidden="1" customHeight="1">
      <c r="A32" s="36" t="s">
        <v>43</v>
      </c>
      <c r="B32" s="29">
        <v>0</v>
      </c>
      <c r="C32" s="29">
        <v>0</v>
      </c>
      <c r="D32" s="29">
        <f t="shared" si="8"/>
        <v>0</v>
      </c>
      <c r="E32" s="32">
        <f t="shared" si="9"/>
        <v>0</v>
      </c>
      <c r="F32" s="28" t="s">
        <v>57</v>
      </c>
      <c r="G32" s="28" t="s">
        <v>58</v>
      </c>
      <c r="H32" s="32">
        <f t="shared" si="10"/>
        <v>0</v>
      </c>
      <c r="I32" s="28" t="s">
        <v>57</v>
      </c>
      <c r="J32" s="28" t="s">
        <v>58</v>
      </c>
      <c r="K32" s="32">
        <f t="shared" si="13"/>
        <v>0</v>
      </c>
      <c r="L32" s="28" t="s">
        <v>57</v>
      </c>
      <c r="M32" s="28" t="s">
        <v>57</v>
      </c>
      <c r="N32" s="32">
        <f t="shared" si="11"/>
        <v>0</v>
      </c>
      <c r="O32" s="28" t="s">
        <v>57</v>
      </c>
      <c r="P32" s="28" t="s">
        <v>57</v>
      </c>
      <c r="Q32" s="32">
        <f t="shared" si="12"/>
        <v>0</v>
      </c>
      <c r="R32" s="28" t="s">
        <v>57</v>
      </c>
      <c r="S32" s="28" t="s">
        <v>57</v>
      </c>
      <c r="T32" s="29"/>
      <c r="U32" s="30"/>
      <c r="V32" s="30" t="s">
        <v>23</v>
      </c>
    </row>
    <row r="33" spans="1:22" ht="18.75" hidden="1" customHeight="1">
      <c r="A33" s="36" t="s">
        <v>44</v>
      </c>
      <c r="B33" s="29">
        <v>0</v>
      </c>
      <c r="C33" s="29">
        <v>0</v>
      </c>
      <c r="D33" s="29">
        <f t="shared" si="8"/>
        <v>0</v>
      </c>
      <c r="E33" s="32">
        <f>SUM(F33:G33)</f>
        <v>0</v>
      </c>
      <c r="F33" s="28" t="s">
        <v>57</v>
      </c>
      <c r="G33" s="28" t="s">
        <v>58</v>
      </c>
      <c r="H33" s="32">
        <f t="shared" si="10"/>
        <v>0</v>
      </c>
      <c r="I33" s="28" t="s">
        <v>57</v>
      </c>
      <c r="J33" s="28" t="s">
        <v>58</v>
      </c>
      <c r="K33" s="32">
        <f t="shared" si="13"/>
        <v>0</v>
      </c>
      <c r="L33" s="28" t="s">
        <v>57</v>
      </c>
      <c r="M33" s="28" t="s">
        <v>57</v>
      </c>
      <c r="N33" s="32">
        <f t="shared" si="11"/>
        <v>0</v>
      </c>
      <c r="O33" s="28" t="s">
        <v>57</v>
      </c>
      <c r="P33" s="28" t="s">
        <v>57</v>
      </c>
      <c r="Q33" s="32">
        <f t="shared" si="12"/>
        <v>0</v>
      </c>
      <c r="R33" s="28" t="s">
        <v>57</v>
      </c>
      <c r="S33" s="28" t="s">
        <v>57</v>
      </c>
      <c r="T33" s="29"/>
      <c r="U33" s="30"/>
      <c r="V33" s="30" t="s">
        <v>23</v>
      </c>
    </row>
    <row r="34" spans="1:22" ht="18.75" hidden="1" customHeight="1">
      <c r="A34" s="36" t="s">
        <v>45</v>
      </c>
      <c r="B34" s="32">
        <v>0</v>
      </c>
      <c r="C34" s="29">
        <v>0</v>
      </c>
      <c r="D34" s="29">
        <f t="shared" si="8"/>
        <v>0</v>
      </c>
      <c r="E34" s="32">
        <f t="shared" si="9"/>
        <v>0</v>
      </c>
      <c r="F34" s="28" t="s">
        <v>57</v>
      </c>
      <c r="G34" s="28" t="s">
        <v>58</v>
      </c>
      <c r="H34" s="32">
        <f t="shared" si="10"/>
        <v>0</v>
      </c>
      <c r="I34" s="28" t="s">
        <v>57</v>
      </c>
      <c r="J34" s="28" t="s">
        <v>58</v>
      </c>
      <c r="K34" s="32">
        <f t="shared" si="13"/>
        <v>0</v>
      </c>
      <c r="L34" s="28" t="s">
        <v>57</v>
      </c>
      <c r="M34" s="28" t="s">
        <v>57</v>
      </c>
      <c r="N34" s="32">
        <f t="shared" si="11"/>
        <v>0</v>
      </c>
      <c r="O34" s="28" t="s">
        <v>57</v>
      </c>
      <c r="P34" s="28" t="s">
        <v>57</v>
      </c>
      <c r="Q34" s="32">
        <f t="shared" si="12"/>
        <v>0</v>
      </c>
      <c r="R34" s="28" t="s">
        <v>57</v>
      </c>
      <c r="S34" s="28" t="s">
        <v>57</v>
      </c>
      <c r="T34" s="32"/>
      <c r="U34" s="28"/>
      <c r="V34" s="28" t="s">
        <v>23</v>
      </c>
    </row>
    <row r="35" spans="1:22" ht="18.75" hidden="1" customHeight="1">
      <c r="A35" s="36" t="s">
        <v>46</v>
      </c>
      <c r="B35" s="29">
        <v>0</v>
      </c>
      <c r="C35" s="29">
        <v>0</v>
      </c>
      <c r="D35" s="29">
        <f t="shared" si="8"/>
        <v>0</v>
      </c>
      <c r="E35" s="32">
        <f t="shared" si="9"/>
        <v>0</v>
      </c>
      <c r="F35" s="28" t="s">
        <v>57</v>
      </c>
      <c r="G35" s="28" t="s">
        <v>58</v>
      </c>
      <c r="H35" s="32">
        <f t="shared" si="10"/>
        <v>0</v>
      </c>
      <c r="I35" s="28" t="s">
        <v>57</v>
      </c>
      <c r="J35" s="28" t="s">
        <v>58</v>
      </c>
      <c r="K35" s="32">
        <f t="shared" si="13"/>
        <v>0</v>
      </c>
      <c r="L35" s="28" t="s">
        <v>57</v>
      </c>
      <c r="M35" s="28" t="s">
        <v>57</v>
      </c>
      <c r="N35" s="32">
        <f t="shared" si="11"/>
        <v>0</v>
      </c>
      <c r="O35" s="28" t="s">
        <v>57</v>
      </c>
      <c r="P35" s="28" t="s">
        <v>57</v>
      </c>
      <c r="Q35" s="32">
        <f t="shared" si="12"/>
        <v>0</v>
      </c>
      <c r="R35" s="28" t="s">
        <v>57</v>
      </c>
      <c r="S35" s="28" t="s">
        <v>57</v>
      </c>
      <c r="T35" s="29"/>
      <c r="U35" s="30"/>
      <c r="V35" s="30" t="s">
        <v>23</v>
      </c>
    </row>
    <row r="36" spans="1:22" ht="18.75" hidden="1" customHeight="1">
      <c r="A36" s="36" t="s">
        <v>47</v>
      </c>
      <c r="B36" s="29">
        <v>0</v>
      </c>
      <c r="C36" s="29">
        <v>0</v>
      </c>
      <c r="D36" s="29">
        <f t="shared" si="8"/>
        <v>0</v>
      </c>
      <c r="E36" s="32">
        <f t="shared" si="9"/>
        <v>0</v>
      </c>
      <c r="F36" s="28" t="s">
        <v>57</v>
      </c>
      <c r="G36" s="28" t="s">
        <v>58</v>
      </c>
      <c r="H36" s="32">
        <f t="shared" si="10"/>
        <v>0</v>
      </c>
      <c r="I36" s="28" t="s">
        <v>57</v>
      </c>
      <c r="J36" s="28" t="s">
        <v>58</v>
      </c>
      <c r="K36" s="32">
        <f t="shared" si="13"/>
        <v>0</v>
      </c>
      <c r="L36" s="28" t="s">
        <v>57</v>
      </c>
      <c r="M36" s="28" t="s">
        <v>57</v>
      </c>
      <c r="N36" s="32">
        <f t="shared" si="11"/>
        <v>0</v>
      </c>
      <c r="O36" s="28" t="s">
        <v>57</v>
      </c>
      <c r="P36" s="28" t="s">
        <v>57</v>
      </c>
      <c r="Q36" s="32">
        <f t="shared" si="12"/>
        <v>0</v>
      </c>
      <c r="R36" s="28" t="s">
        <v>57</v>
      </c>
      <c r="S36" s="28" t="s">
        <v>57</v>
      </c>
      <c r="T36" s="29"/>
      <c r="U36" s="30"/>
      <c r="V36" s="30" t="s">
        <v>23</v>
      </c>
    </row>
    <row r="37" spans="1:22" ht="18.75" hidden="1" customHeight="1">
      <c r="A37" s="36" t="s">
        <v>48</v>
      </c>
      <c r="B37" s="29">
        <v>0</v>
      </c>
      <c r="C37" s="29">
        <v>0</v>
      </c>
      <c r="D37" s="29">
        <f t="shared" si="8"/>
        <v>0</v>
      </c>
      <c r="E37" s="32">
        <f t="shared" si="9"/>
        <v>0</v>
      </c>
      <c r="F37" s="28" t="s">
        <v>57</v>
      </c>
      <c r="G37" s="28" t="s">
        <v>58</v>
      </c>
      <c r="H37" s="32">
        <f t="shared" si="10"/>
        <v>0</v>
      </c>
      <c r="I37" s="28" t="s">
        <v>57</v>
      </c>
      <c r="J37" s="28" t="s">
        <v>58</v>
      </c>
      <c r="K37" s="32">
        <f t="shared" si="13"/>
        <v>0</v>
      </c>
      <c r="L37" s="28" t="s">
        <v>57</v>
      </c>
      <c r="M37" s="28" t="s">
        <v>57</v>
      </c>
      <c r="N37" s="32">
        <f t="shared" si="11"/>
        <v>0</v>
      </c>
      <c r="O37" s="28" t="s">
        <v>57</v>
      </c>
      <c r="P37" s="28" t="s">
        <v>57</v>
      </c>
      <c r="Q37" s="32">
        <f t="shared" si="12"/>
        <v>0</v>
      </c>
      <c r="R37" s="28" t="s">
        <v>57</v>
      </c>
      <c r="S37" s="28" t="s">
        <v>57</v>
      </c>
      <c r="T37" s="29"/>
      <c r="U37" s="30"/>
      <c r="V37" s="30" t="s">
        <v>23</v>
      </c>
    </row>
    <row r="38" spans="1:22" ht="18.75" hidden="1" customHeight="1">
      <c r="A38" s="36" t="s">
        <v>49</v>
      </c>
      <c r="B38" s="32">
        <v>0</v>
      </c>
      <c r="C38" s="29">
        <v>0</v>
      </c>
      <c r="D38" s="29">
        <f t="shared" si="8"/>
        <v>0</v>
      </c>
      <c r="E38" s="32">
        <f t="shared" si="9"/>
        <v>0</v>
      </c>
      <c r="F38" s="28" t="s">
        <v>57</v>
      </c>
      <c r="G38" s="28" t="s">
        <v>58</v>
      </c>
      <c r="H38" s="32">
        <f t="shared" si="10"/>
        <v>0</v>
      </c>
      <c r="I38" s="28" t="s">
        <v>57</v>
      </c>
      <c r="J38" s="28" t="s">
        <v>58</v>
      </c>
      <c r="K38" s="32">
        <f t="shared" si="13"/>
        <v>0</v>
      </c>
      <c r="L38" s="28" t="s">
        <v>57</v>
      </c>
      <c r="M38" s="28" t="s">
        <v>57</v>
      </c>
      <c r="N38" s="32">
        <f t="shared" si="11"/>
        <v>0</v>
      </c>
      <c r="O38" s="28" t="s">
        <v>57</v>
      </c>
      <c r="P38" s="28" t="s">
        <v>57</v>
      </c>
      <c r="Q38" s="32">
        <f t="shared" si="12"/>
        <v>0</v>
      </c>
      <c r="R38" s="28" t="s">
        <v>57</v>
      </c>
      <c r="S38" s="28" t="s">
        <v>57</v>
      </c>
      <c r="T38" s="32"/>
      <c r="U38" s="28"/>
      <c r="V38" s="28" t="s">
        <v>23</v>
      </c>
    </row>
    <row r="39" spans="1:22" ht="18.75" hidden="1" customHeight="1">
      <c r="A39" s="36" t="s">
        <v>50</v>
      </c>
      <c r="B39" s="32">
        <v>0</v>
      </c>
      <c r="C39" s="29">
        <v>0</v>
      </c>
      <c r="D39" s="29">
        <f t="shared" si="8"/>
        <v>0</v>
      </c>
      <c r="E39" s="32">
        <f t="shared" si="9"/>
        <v>0</v>
      </c>
      <c r="F39" s="28" t="s">
        <v>57</v>
      </c>
      <c r="G39" s="28" t="s">
        <v>58</v>
      </c>
      <c r="H39" s="32">
        <f t="shared" si="10"/>
        <v>0</v>
      </c>
      <c r="I39" s="28" t="s">
        <v>57</v>
      </c>
      <c r="J39" s="28" t="s">
        <v>58</v>
      </c>
      <c r="K39" s="32">
        <f t="shared" si="13"/>
        <v>0</v>
      </c>
      <c r="L39" s="28" t="s">
        <v>57</v>
      </c>
      <c r="M39" s="28" t="s">
        <v>57</v>
      </c>
      <c r="N39" s="32">
        <f t="shared" si="11"/>
        <v>0</v>
      </c>
      <c r="O39" s="28" t="s">
        <v>57</v>
      </c>
      <c r="P39" s="28" t="s">
        <v>57</v>
      </c>
      <c r="Q39" s="32">
        <f t="shared" si="12"/>
        <v>0</v>
      </c>
      <c r="R39" s="28" t="s">
        <v>57</v>
      </c>
      <c r="S39" s="28" t="s">
        <v>57</v>
      </c>
      <c r="T39" s="32">
        <f t="shared" ref="T39:T44" si="14">SUM(U39:V39)</f>
        <v>0</v>
      </c>
      <c r="U39" s="28" t="s">
        <v>23</v>
      </c>
      <c r="V39" s="28" t="s">
        <v>23</v>
      </c>
    </row>
    <row r="40" spans="1:22" ht="18.75" hidden="1" customHeight="1">
      <c r="A40" s="36" t="s">
        <v>51</v>
      </c>
      <c r="B40" s="32">
        <v>0</v>
      </c>
      <c r="C40" s="29">
        <v>0</v>
      </c>
      <c r="D40" s="29">
        <f t="shared" si="8"/>
        <v>0</v>
      </c>
      <c r="E40" s="32">
        <f t="shared" si="9"/>
        <v>0</v>
      </c>
      <c r="F40" s="28" t="s">
        <v>57</v>
      </c>
      <c r="G40" s="28" t="s">
        <v>58</v>
      </c>
      <c r="H40" s="32">
        <f t="shared" si="10"/>
        <v>0</v>
      </c>
      <c r="I40" s="28" t="s">
        <v>57</v>
      </c>
      <c r="J40" s="28" t="s">
        <v>58</v>
      </c>
      <c r="K40" s="32">
        <f t="shared" si="13"/>
        <v>0</v>
      </c>
      <c r="L40" s="28" t="s">
        <v>57</v>
      </c>
      <c r="M40" s="28" t="s">
        <v>57</v>
      </c>
      <c r="N40" s="32">
        <f t="shared" si="11"/>
        <v>0</v>
      </c>
      <c r="O40" s="28" t="s">
        <v>57</v>
      </c>
      <c r="P40" s="28" t="s">
        <v>57</v>
      </c>
      <c r="Q40" s="32">
        <f t="shared" si="12"/>
        <v>0</v>
      </c>
      <c r="R40" s="28" t="s">
        <v>57</v>
      </c>
      <c r="S40" s="28" t="s">
        <v>57</v>
      </c>
      <c r="T40" s="32">
        <f t="shared" si="14"/>
        <v>0</v>
      </c>
      <c r="U40" s="28" t="s">
        <v>23</v>
      </c>
      <c r="V40" s="28" t="s">
        <v>23</v>
      </c>
    </row>
    <row r="41" spans="1:22" ht="18.75" hidden="1" customHeight="1">
      <c r="A41" s="36" t="s">
        <v>52</v>
      </c>
      <c r="B41" s="32">
        <v>0</v>
      </c>
      <c r="C41" s="29">
        <v>0</v>
      </c>
      <c r="D41" s="29">
        <f t="shared" si="8"/>
        <v>0</v>
      </c>
      <c r="E41" s="32">
        <f t="shared" si="9"/>
        <v>0</v>
      </c>
      <c r="F41" s="28" t="s">
        <v>57</v>
      </c>
      <c r="G41" s="28" t="s">
        <v>58</v>
      </c>
      <c r="H41" s="32">
        <f t="shared" si="10"/>
        <v>0</v>
      </c>
      <c r="I41" s="28" t="s">
        <v>57</v>
      </c>
      <c r="J41" s="28" t="s">
        <v>58</v>
      </c>
      <c r="K41" s="32">
        <f t="shared" si="13"/>
        <v>0</v>
      </c>
      <c r="L41" s="28" t="s">
        <v>57</v>
      </c>
      <c r="M41" s="28" t="s">
        <v>57</v>
      </c>
      <c r="N41" s="32">
        <f t="shared" si="11"/>
        <v>0</v>
      </c>
      <c r="O41" s="28" t="s">
        <v>57</v>
      </c>
      <c r="P41" s="28" t="s">
        <v>57</v>
      </c>
      <c r="Q41" s="32">
        <f t="shared" si="12"/>
        <v>0</v>
      </c>
      <c r="R41" s="28" t="s">
        <v>57</v>
      </c>
      <c r="S41" s="28" t="s">
        <v>57</v>
      </c>
      <c r="T41" s="32">
        <f t="shared" si="14"/>
        <v>0</v>
      </c>
      <c r="U41" s="28" t="s">
        <v>23</v>
      </c>
      <c r="V41" s="28" t="s">
        <v>23</v>
      </c>
    </row>
    <row r="42" spans="1:22" ht="18.75" hidden="1" customHeight="1">
      <c r="A42" s="36" t="s">
        <v>53</v>
      </c>
      <c r="B42" s="32">
        <v>0</v>
      </c>
      <c r="C42" s="29">
        <v>0</v>
      </c>
      <c r="D42" s="29">
        <f t="shared" si="8"/>
        <v>0</v>
      </c>
      <c r="E42" s="32">
        <f t="shared" si="9"/>
        <v>0</v>
      </c>
      <c r="F42" s="28" t="s">
        <v>57</v>
      </c>
      <c r="G42" s="28" t="s">
        <v>58</v>
      </c>
      <c r="H42" s="32">
        <f t="shared" si="10"/>
        <v>0</v>
      </c>
      <c r="I42" s="28" t="s">
        <v>57</v>
      </c>
      <c r="J42" s="28" t="s">
        <v>58</v>
      </c>
      <c r="K42" s="32">
        <f t="shared" si="13"/>
        <v>0</v>
      </c>
      <c r="L42" s="28" t="s">
        <v>57</v>
      </c>
      <c r="M42" s="28" t="s">
        <v>57</v>
      </c>
      <c r="N42" s="32">
        <f t="shared" si="11"/>
        <v>0</v>
      </c>
      <c r="O42" s="28" t="s">
        <v>57</v>
      </c>
      <c r="P42" s="28" t="s">
        <v>57</v>
      </c>
      <c r="Q42" s="32">
        <f t="shared" si="12"/>
        <v>0</v>
      </c>
      <c r="R42" s="28" t="s">
        <v>57</v>
      </c>
      <c r="S42" s="28" t="s">
        <v>57</v>
      </c>
      <c r="T42" s="32">
        <f t="shared" si="14"/>
        <v>0</v>
      </c>
      <c r="U42" s="28" t="s">
        <v>23</v>
      </c>
      <c r="V42" s="28" t="s">
        <v>23</v>
      </c>
    </row>
    <row r="43" spans="1:22" ht="33.75" hidden="1" customHeight="1">
      <c r="A43" s="37" t="s">
        <v>54</v>
      </c>
      <c r="B43" s="29">
        <v>4017</v>
      </c>
      <c r="C43" s="29">
        <v>2713</v>
      </c>
      <c r="D43" s="29">
        <v>1304</v>
      </c>
      <c r="E43" s="32">
        <f>SUM(F43:G43)</f>
        <v>0</v>
      </c>
      <c r="F43" s="28" t="s">
        <v>57</v>
      </c>
      <c r="G43" s="28" t="s">
        <v>57</v>
      </c>
      <c r="H43" s="29">
        <v>428</v>
      </c>
      <c r="I43" s="28">
        <v>428</v>
      </c>
      <c r="J43" s="28" t="s">
        <v>57</v>
      </c>
      <c r="K43" s="29">
        <v>3470</v>
      </c>
      <c r="L43" s="30">
        <v>2166</v>
      </c>
      <c r="M43" s="30">
        <v>1304</v>
      </c>
      <c r="N43" s="32">
        <f t="shared" si="11"/>
        <v>0</v>
      </c>
      <c r="O43" s="28" t="s">
        <v>57</v>
      </c>
      <c r="P43" s="28" t="s">
        <v>57</v>
      </c>
      <c r="Q43" s="32">
        <f>SUM(R43:S43)</f>
        <v>0</v>
      </c>
      <c r="R43" s="28" t="s">
        <v>57</v>
      </c>
      <c r="S43" s="28" t="s">
        <v>57</v>
      </c>
      <c r="T43" s="32">
        <f t="shared" si="14"/>
        <v>119</v>
      </c>
      <c r="U43" s="28">
        <v>119</v>
      </c>
      <c r="V43" s="28" t="s">
        <v>23</v>
      </c>
    </row>
    <row r="44" spans="1:22" ht="18.75" customHeight="1">
      <c r="A44" s="35" t="s">
        <v>59</v>
      </c>
      <c r="B44" s="29">
        <f>E44+H44+K44+N44+Q44+T44</f>
        <v>3843</v>
      </c>
      <c r="C44" s="29">
        <f>F44+I44+L44+O44+R44+U44</f>
        <v>3134</v>
      </c>
      <c r="D44" s="29">
        <f>G44+J44+M44+P44+S44+V44</f>
        <v>709</v>
      </c>
      <c r="E44" s="31">
        <v>0</v>
      </c>
      <c r="F44" s="31">
        <v>0</v>
      </c>
      <c r="G44" s="31">
        <v>0</v>
      </c>
      <c r="H44" s="29">
        <f>SUM(I44:J44)</f>
        <v>1134</v>
      </c>
      <c r="I44" s="30">
        <v>921</v>
      </c>
      <c r="J44" s="31">
        <v>213</v>
      </c>
      <c r="K44" s="30">
        <f>SUM(L44:M44)</f>
        <v>2593</v>
      </c>
      <c r="L44" s="30">
        <v>2097</v>
      </c>
      <c r="M44" s="30">
        <v>496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0">
        <f t="shared" si="14"/>
        <v>116</v>
      </c>
      <c r="U44" s="30">
        <v>116</v>
      </c>
      <c r="V44" s="30">
        <v>0</v>
      </c>
    </row>
    <row r="45" spans="1:22" ht="18.75" hidden="1" customHeight="1">
      <c r="A45" s="36" t="s">
        <v>41</v>
      </c>
      <c r="B45" s="29" t="s">
        <v>23</v>
      </c>
      <c r="C45" s="29" t="s">
        <v>23</v>
      </c>
      <c r="D45" s="29">
        <f t="shared" ref="D45:D57" si="15">SUM(G45,J45,M45,P45,S45,V45)</f>
        <v>0</v>
      </c>
      <c r="E45" s="32">
        <f t="shared" ref="E45:E57" si="16">SUM(F45:G45)</f>
        <v>0</v>
      </c>
      <c r="F45" s="28" t="s">
        <v>57</v>
      </c>
      <c r="G45" s="28" t="s">
        <v>57</v>
      </c>
      <c r="H45" s="32">
        <f t="shared" ref="H45:H57" si="17">SUM(I45:J45)</f>
        <v>0</v>
      </c>
      <c r="I45" s="28" t="s">
        <v>57</v>
      </c>
      <c r="J45" s="28" t="s">
        <v>57</v>
      </c>
      <c r="K45" s="32">
        <f>SUM(L45:M45)</f>
        <v>0</v>
      </c>
      <c r="L45" s="28" t="s">
        <v>57</v>
      </c>
      <c r="M45" s="28" t="s">
        <v>57</v>
      </c>
      <c r="N45" s="32">
        <f t="shared" ref="N45:N57" si="18">SUM(O45:P45)</f>
        <v>0</v>
      </c>
      <c r="O45" s="28" t="s">
        <v>57</v>
      </c>
      <c r="P45" s="28" t="s">
        <v>57</v>
      </c>
      <c r="Q45" s="32">
        <f t="shared" ref="Q45:Q57" si="19">SUM(R45:S45)</f>
        <v>0</v>
      </c>
      <c r="R45" s="28" t="s">
        <v>57</v>
      </c>
      <c r="S45" s="28" t="s">
        <v>57</v>
      </c>
      <c r="T45" s="29" t="s">
        <v>23</v>
      </c>
      <c r="U45" s="30" t="s">
        <v>23</v>
      </c>
      <c r="V45" s="30" t="s">
        <v>23</v>
      </c>
    </row>
    <row r="46" spans="1:22" ht="18.75" hidden="1" customHeight="1">
      <c r="A46" s="36" t="s">
        <v>42</v>
      </c>
      <c r="B46" s="29">
        <v>2</v>
      </c>
      <c r="C46" s="29">
        <v>2</v>
      </c>
      <c r="D46" s="29">
        <f t="shared" si="15"/>
        <v>0</v>
      </c>
      <c r="E46" s="32">
        <f t="shared" si="16"/>
        <v>0</v>
      </c>
      <c r="F46" s="28" t="s">
        <v>57</v>
      </c>
      <c r="G46" s="28" t="s">
        <v>57</v>
      </c>
      <c r="H46" s="32">
        <f t="shared" si="17"/>
        <v>0</v>
      </c>
      <c r="I46" s="28" t="s">
        <v>57</v>
      </c>
      <c r="J46" s="28" t="s">
        <v>57</v>
      </c>
      <c r="K46" s="32">
        <f t="shared" ref="K46:K57" si="20">SUM(L46:M46)</f>
        <v>0</v>
      </c>
      <c r="L46" s="28" t="s">
        <v>57</v>
      </c>
      <c r="M46" s="28" t="s">
        <v>57</v>
      </c>
      <c r="N46" s="32">
        <f t="shared" si="18"/>
        <v>0</v>
      </c>
      <c r="O46" s="28" t="s">
        <v>57</v>
      </c>
      <c r="P46" s="28" t="s">
        <v>57</v>
      </c>
      <c r="Q46" s="32">
        <f t="shared" si="19"/>
        <v>0</v>
      </c>
      <c r="R46" s="28" t="s">
        <v>57</v>
      </c>
      <c r="S46" s="28" t="s">
        <v>57</v>
      </c>
      <c r="T46" s="29">
        <v>2</v>
      </c>
      <c r="U46" s="30">
        <v>2</v>
      </c>
      <c r="V46" s="30" t="s">
        <v>23</v>
      </c>
    </row>
    <row r="47" spans="1:22" ht="18.75" hidden="1" customHeight="1">
      <c r="A47" s="36" t="s">
        <v>43</v>
      </c>
      <c r="B47" s="29">
        <v>32</v>
      </c>
      <c r="C47" s="29">
        <v>32</v>
      </c>
      <c r="D47" s="29">
        <f t="shared" si="15"/>
        <v>0</v>
      </c>
      <c r="E47" s="32">
        <f t="shared" si="16"/>
        <v>0</v>
      </c>
      <c r="F47" s="28" t="s">
        <v>57</v>
      </c>
      <c r="G47" s="28" t="s">
        <v>57</v>
      </c>
      <c r="H47" s="32">
        <f t="shared" si="17"/>
        <v>0</v>
      </c>
      <c r="I47" s="28" t="s">
        <v>57</v>
      </c>
      <c r="J47" s="28" t="s">
        <v>57</v>
      </c>
      <c r="K47" s="32">
        <f t="shared" si="20"/>
        <v>0</v>
      </c>
      <c r="L47" s="28" t="s">
        <v>57</v>
      </c>
      <c r="M47" s="28" t="s">
        <v>57</v>
      </c>
      <c r="N47" s="32">
        <f t="shared" si="18"/>
        <v>0</v>
      </c>
      <c r="O47" s="28" t="s">
        <v>57</v>
      </c>
      <c r="P47" s="28" t="s">
        <v>57</v>
      </c>
      <c r="Q47" s="32">
        <f t="shared" si="19"/>
        <v>0</v>
      </c>
      <c r="R47" s="28" t="s">
        <v>57</v>
      </c>
      <c r="S47" s="28" t="s">
        <v>57</v>
      </c>
      <c r="T47" s="29">
        <v>32</v>
      </c>
      <c r="U47" s="30">
        <v>32</v>
      </c>
      <c r="V47" s="30" t="s">
        <v>23</v>
      </c>
    </row>
    <row r="48" spans="1:22" ht="18.75" hidden="1" customHeight="1">
      <c r="A48" s="36" t="s">
        <v>44</v>
      </c>
      <c r="B48" s="29">
        <v>6</v>
      </c>
      <c r="C48" s="29">
        <v>6</v>
      </c>
      <c r="D48" s="29">
        <f t="shared" si="15"/>
        <v>0</v>
      </c>
      <c r="E48" s="32">
        <f t="shared" si="16"/>
        <v>0</v>
      </c>
      <c r="F48" s="28" t="s">
        <v>57</v>
      </c>
      <c r="G48" s="28" t="s">
        <v>57</v>
      </c>
      <c r="H48" s="32">
        <f t="shared" si="17"/>
        <v>0</v>
      </c>
      <c r="I48" s="28" t="s">
        <v>57</v>
      </c>
      <c r="J48" s="28" t="s">
        <v>57</v>
      </c>
      <c r="K48" s="32">
        <f t="shared" si="20"/>
        <v>0</v>
      </c>
      <c r="L48" s="28" t="s">
        <v>57</v>
      </c>
      <c r="M48" s="28" t="s">
        <v>57</v>
      </c>
      <c r="N48" s="32">
        <f t="shared" si="18"/>
        <v>0</v>
      </c>
      <c r="O48" s="28" t="s">
        <v>57</v>
      </c>
      <c r="P48" s="28" t="s">
        <v>57</v>
      </c>
      <c r="Q48" s="32">
        <f t="shared" si="19"/>
        <v>0</v>
      </c>
      <c r="R48" s="28" t="s">
        <v>57</v>
      </c>
      <c r="S48" s="28" t="s">
        <v>57</v>
      </c>
      <c r="T48" s="29">
        <v>6</v>
      </c>
      <c r="U48" s="30">
        <v>6</v>
      </c>
      <c r="V48" s="30" t="s">
        <v>23</v>
      </c>
    </row>
    <row r="49" spans="1:22" ht="18.75" hidden="1" customHeight="1">
      <c r="A49" s="36" t="s">
        <v>45</v>
      </c>
      <c r="B49" s="32">
        <v>2</v>
      </c>
      <c r="C49" s="29">
        <v>2</v>
      </c>
      <c r="D49" s="29">
        <f t="shared" si="15"/>
        <v>0</v>
      </c>
      <c r="E49" s="32">
        <f t="shared" si="16"/>
        <v>0</v>
      </c>
      <c r="F49" s="28" t="s">
        <v>57</v>
      </c>
      <c r="G49" s="28" t="s">
        <v>57</v>
      </c>
      <c r="H49" s="32">
        <f t="shared" si="17"/>
        <v>0</v>
      </c>
      <c r="I49" s="28" t="s">
        <v>57</v>
      </c>
      <c r="J49" s="28" t="s">
        <v>57</v>
      </c>
      <c r="K49" s="32">
        <f t="shared" si="20"/>
        <v>0</v>
      </c>
      <c r="L49" s="28" t="s">
        <v>57</v>
      </c>
      <c r="M49" s="28" t="s">
        <v>57</v>
      </c>
      <c r="N49" s="32">
        <f t="shared" si="18"/>
        <v>0</v>
      </c>
      <c r="O49" s="28" t="s">
        <v>57</v>
      </c>
      <c r="P49" s="28" t="s">
        <v>57</v>
      </c>
      <c r="Q49" s="32">
        <f t="shared" si="19"/>
        <v>0</v>
      </c>
      <c r="R49" s="28" t="s">
        <v>57</v>
      </c>
      <c r="S49" s="28" t="s">
        <v>57</v>
      </c>
      <c r="T49" s="32">
        <v>2</v>
      </c>
      <c r="U49" s="28">
        <v>2</v>
      </c>
      <c r="V49" s="28" t="s">
        <v>23</v>
      </c>
    </row>
    <row r="50" spans="1:22" ht="18.75" hidden="1" customHeight="1">
      <c r="A50" s="36" t="s">
        <v>46</v>
      </c>
      <c r="B50" s="29">
        <v>64</v>
      </c>
      <c r="C50" s="29">
        <v>64</v>
      </c>
      <c r="D50" s="29">
        <f t="shared" si="15"/>
        <v>0</v>
      </c>
      <c r="E50" s="32">
        <f t="shared" si="16"/>
        <v>0</v>
      </c>
      <c r="F50" s="28" t="s">
        <v>57</v>
      </c>
      <c r="G50" s="28" t="s">
        <v>57</v>
      </c>
      <c r="H50" s="32">
        <f t="shared" si="17"/>
        <v>0</v>
      </c>
      <c r="I50" s="28" t="s">
        <v>57</v>
      </c>
      <c r="J50" s="28" t="s">
        <v>57</v>
      </c>
      <c r="K50" s="32">
        <f t="shared" si="20"/>
        <v>0</v>
      </c>
      <c r="L50" s="28" t="s">
        <v>57</v>
      </c>
      <c r="M50" s="28" t="s">
        <v>57</v>
      </c>
      <c r="N50" s="32">
        <f t="shared" si="18"/>
        <v>0</v>
      </c>
      <c r="O50" s="28" t="s">
        <v>57</v>
      </c>
      <c r="P50" s="28" t="s">
        <v>57</v>
      </c>
      <c r="Q50" s="32">
        <f t="shared" si="19"/>
        <v>0</v>
      </c>
      <c r="R50" s="28" t="s">
        <v>57</v>
      </c>
      <c r="S50" s="28" t="s">
        <v>57</v>
      </c>
      <c r="T50" s="29">
        <v>64</v>
      </c>
      <c r="U50" s="30">
        <v>64</v>
      </c>
      <c r="V50" s="30" t="s">
        <v>23</v>
      </c>
    </row>
    <row r="51" spans="1:22" ht="18.75" hidden="1" customHeight="1">
      <c r="A51" s="36" t="s">
        <v>47</v>
      </c>
      <c r="B51" s="29" t="s">
        <v>23</v>
      </c>
      <c r="C51" s="29" t="s">
        <v>23</v>
      </c>
      <c r="D51" s="29">
        <f t="shared" si="15"/>
        <v>0</v>
      </c>
      <c r="E51" s="32">
        <f t="shared" si="16"/>
        <v>0</v>
      </c>
      <c r="F51" s="28" t="s">
        <v>57</v>
      </c>
      <c r="G51" s="28" t="s">
        <v>57</v>
      </c>
      <c r="H51" s="32">
        <f t="shared" si="17"/>
        <v>0</v>
      </c>
      <c r="I51" s="28" t="s">
        <v>57</v>
      </c>
      <c r="J51" s="28" t="s">
        <v>57</v>
      </c>
      <c r="K51" s="32">
        <f t="shared" si="20"/>
        <v>0</v>
      </c>
      <c r="L51" s="28" t="s">
        <v>57</v>
      </c>
      <c r="M51" s="28" t="s">
        <v>57</v>
      </c>
      <c r="N51" s="32">
        <f t="shared" si="18"/>
        <v>0</v>
      </c>
      <c r="O51" s="28" t="s">
        <v>57</v>
      </c>
      <c r="P51" s="28" t="s">
        <v>57</v>
      </c>
      <c r="Q51" s="32">
        <f t="shared" si="19"/>
        <v>0</v>
      </c>
      <c r="R51" s="28" t="s">
        <v>57</v>
      </c>
      <c r="S51" s="28" t="s">
        <v>57</v>
      </c>
      <c r="T51" s="29" t="s">
        <v>23</v>
      </c>
      <c r="U51" s="30" t="s">
        <v>23</v>
      </c>
      <c r="V51" s="30" t="s">
        <v>23</v>
      </c>
    </row>
    <row r="52" spans="1:22" ht="18.75" hidden="1" customHeight="1">
      <c r="A52" s="36" t="s">
        <v>48</v>
      </c>
      <c r="B52" s="29">
        <v>2</v>
      </c>
      <c r="C52" s="29">
        <v>2</v>
      </c>
      <c r="D52" s="29">
        <f t="shared" si="15"/>
        <v>0</v>
      </c>
      <c r="E52" s="32">
        <f t="shared" si="16"/>
        <v>0</v>
      </c>
      <c r="F52" s="28" t="s">
        <v>57</v>
      </c>
      <c r="G52" s="28" t="s">
        <v>57</v>
      </c>
      <c r="H52" s="32">
        <f t="shared" si="17"/>
        <v>0</v>
      </c>
      <c r="I52" s="28" t="s">
        <v>57</v>
      </c>
      <c r="J52" s="28" t="s">
        <v>57</v>
      </c>
      <c r="K52" s="32">
        <f t="shared" si="20"/>
        <v>0</v>
      </c>
      <c r="L52" s="28" t="s">
        <v>57</v>
      </c>
      <c r="M52" s="28" t="s">
        <v>57</v>
      </c>
      <c r="N52" s="32">
        <f t="shared" si="18"/>
        <v>0</v>
      </c>
      <c r="O52" s="28" t="s">
        <v>57</v>
      </c>
      <c r="P52" s="28" t="s">
        <v>57</v>
      </c>
      <c r="Q52" s="32">
        <f t="shared" si="19"/>
        <v>0</v>
      </c>
      <c r="R52" s="28" t="s">
        <v>57</v>
      </c>
      <c r="S52" s="28" t="s">
        <v>57</v>
      </c>
      <c r="T52" s="29">
        <v>2</v>
      </c>
      <c r="U52" s="30">
        <v>2</v>
      </c>
      <c r="V52" s="30" t="s">
        <v>23</v>
      </c>
    </row>
    <row r="53" spans="1:22" ht="18.75" hidden="1" customHeight="1">
      <c r="A53" s="36" t="s">
        <v>49</v>
      </c>
      <c r="B53" s="32">
        <v>4</v>
      </c>
      <c r="C53" s="29">
        <v>4</v>
      </c>
      <c r="D53" s="29">
        <f t="shared" si="15"/>
        <v>0</v>
      </c>
      <c r="E53" s="32">
        <f t="shared" si="16"/>
        <v>0</v>
      </c>
      <c r="F53" s="28" t="s">
        <v>57</v>
      </c>
      <c r="G53" s="28" t="s">
        <v>57</v>
      </c>
      <c r="H53" s="32">
        <f t="shared" si="17"/>
        <v>0</v>
      </c>
      <c r="I53" s="28" t="s">
        <v>57</v>
      </c>
      <c r="J53" s="28" t="s">
        <v>57</v>
      </c>
      <c r="K53" s="32">
        <f t="shared" si="20"/>
        <v>0</v>
      </c>
      <c r="L53" s="28" t="s">
        <v>57</v>
      </c>
      <c r="M53" s="28" t="s">
        <v>57</v>
      </c>
      <c r="N53" s="32">
        <f t="shared" si="18"/>
        <v>0</v>
      </c>
      <c r="O53" s="28" t="s">
        <v>57</v>
      </c>
      <c r="P53" s="28" t="s">
        <v>57</v>
      </c>
      <c r="Q53" s="32">
        <f t="shared" si="19"/>
        <v>0</v>
      </c>
      <c r="R53" s="28" t="s">
        <v>57</v>
      </c>
      <c r="S53" s="28" t="s">
        <v>57</v>
      </c>
      <c r="T53" s="32">
        <v>4</v>
      </c>
      <c r="U53" s="28">
        <v>4</v>
      </c>
      <c r="V53" s="28" t="s">
        <v>23</v>
      </c>
    </row>
    <row r="54" spans="1:22" ht="18.75" hidden="1" customHeight="1">
      <c r="A54" s="36" t="s">
        <v>50</v>
      </c>
      <c r="B54" s="32">
        <v>2</v>
      </c>
      <c r="C54" s="29">
        <v>2</v>
      </c>
      <c r="D54" s="29">
        <f t="shared" si="15"/>
        <v>0</v>
      </c>
      <c r="E54" s="32">
        <f t="shared" si="16"/>
        <v>0</v>
      </c>
      <c r="F54" s="28" t="s">
        <v>57</v>
      </c>
      <c r="G54" s="28" t="s">
        <v>57</v>
      </c>
      <c r="H54" s="32">
        <f t="shared" si="17"/>
        <v>0</v>
      </c>
      <c r="I54" s="28" t="s">
        <v>57</v>
      </c>
      <c r="J54" s="28" t="s">
        <v>57</v>
      </c>
      <c r="K54" s="32">
        <f t="shared" si="20"/>
        <v>0</v>
      </c>
      <c r="L54" s="28" t="s">
        <v>57</v>
      </c>
      <c r="M54" s="28" t="s">
        <v>57</v>
      </c>
      <c r="N54" s="32">
        <f t="shared" si="18"/>
        <v>0</v>
      </c>
      <c r="O54" s="28" t="s">
        <v>57</v>
      </c>
      <c r="P54" s="28" t="s">
        <v>57</v>
      </c>
      <c r="Q54" s="32">
        <f t="shared" si="19"/>
        <v>0</v>
      </c>
      <c r="R54" s="28" t="s">
        <v>57</v>
      </c>
      <c r="S54" s="28" t="s">
        <v>57</v>
      </c>
      <c r="T54" s="32">
        <v>2</v>
      </c>
      <c r="U54" s="28">
        <v>2</v>
      </c>
      <c r="V54" s="28" t="s">
        <v>23</v>
      </c>
    </row>
    <row r="55" spans="1:22" ht="18.75" hidden="1" customHeight="1">
      <c r="A55" s="36" t="s">
        <v>51</v>
      </c>
      <c r="B55" s="32" t="s">
        <v>23</v>
      </c>
      <c r="C55" s="29" t="s">
        <v>23</v>
      </c>
      <c r="D55" s="29">
        <f t="shared" si="15"/>
        <v>0</v>
      </c>
      <c r="E55" s="32">
        <f t="shared" si="16"/>
        <v>0</v>
      </c>
      <c r="F55" s="28" t="s">
        <v>57</v>
      </c>
      <c r="G55" s="28" t="s">
        <v>57</v>
      </c>
      <c r="H55" s="32">
        <f t="shared" si="17"/>
        <v>0</v>
      </c>
      <c r="I55" s="28" t="s">
        <v>57</v>
      </c>
      <c r="J55" s="28" t="s">
        <v>57</v>
      </c>
      <c r="K55" s="32">
        <f t="shared" si="20"/>
        <v>0</v>
      </c>
      <c r="L55" s="28" t="s">
        <v>57</v>
      </c>
      <c r="M55" s="28" t="s">
        <v>57</v>
      </c>
      <c r="N55" s="32">
        <f t="shared" si="18"/>
        <v>0</v>
      </c>
      <c r="O55" s="28" t="s">
        <v>57</v>
      </c>
      <c r="P55" s="28" t="s">
        <v>57</v>
      </c>
      <c r="Q55" s="32">
        <f t="shared" si="19"/>
        <v>0</v>
      </c>
      <c r="R55" s="28" t="s">
        <v>57</v>
      </c>
      <c r="S55" s="28" t="s">
        <v>57</v>
      </c>
      <c r="T55" s="32" t="s">
        <v>23</v>
      </c>
      <c r="U55" s="28" t="s">
        <v>23</v>
      </c>
      <c r="V55" s="28" t="s">
        <v>23</v>
      </c>
    </row>
    <row r="56" spans="1:22" ht="18.75" hidden="1" customHeight="1">
      <c r="A56" s="36" t="s">
        <v>52</v>
      </c>
      <c r="B56" s="32" t="s">
        <v>23</v>
      </c>
      <c r="C56" s="29" t="s">
        <v>23</v>
      </c>
      <c r="D56" s="29">
        <f t="shared" si="15"/>
        <v>0</v>
      </c>
      <c r="E56" s="32">
        <f t="shared" si="16"/>
        <v>0</v>
      </c>
      <c r="F56" s="28" t="s">
        <v>57</v>
      </c>
      <c r="G56" s="28" t="s">
        <v>57</v>
      </c>
      <c r="H56" s="32">
        <f t="shared" si="17"/>
        <v>0</v>
      </c>
      <c r="I56" s="28" t="s">
        <v>57</v>
      </c>
      <c r="J56" s="28" t="s">
        <v>57</v>
      </c>
      <c r="K56" s="32">
        <f t="shared" si="20"/>
        <v>0</v>
      </c>
      <c r="L56" s="28" t="s">
        <v>57</v>
      </c>
      <c r="M56" s="28" t="s">
        <v>57</v>
      </c>
      <c r="N56" s="32">
        <f t="shared" si="18"/>
        <v>0</v>
      </c>
      <c r="O56" s="28" t="s">
        <v>57</v>
      </c>
      <c r="P56" s="28" t="s">
        <v>57</v>
      </c>
      <c r="Q56" s="32">
        <f t="shared" si="19"/>
        <v>0</v>
      </c>
      <c r="R56" s="28" t="s">
        <v>57</v>
      </c>
      <c r="S56" s="28" t="s">
        <v>57</v>
      </c>
      <c r="T56" s="32" t="s">
        <v>23</v>
      </c>
      <c r="U56" s="28" t="s">
        <v>23</v>
      </c>
      <c r="V56" s="28" t="s">
        <v>23</v>
      </c>
    </row>
    <row r="57" spans="1:22" ht="18.75" hidden="1" customHeight="1">
      <c r="A57" s="36" t="s">
        <v>53</v>
      </c>
      <c r="B57" s="32">
        <v>2</v>
      </c>
      <c r="C57" s="29">
        <v>2</v>
      </c>
      <c r="D57" s="29">
        <f t="shared" si="15"/>
        <v>0</v>
      </c>
      <c r="E57" s="32">
        <f t="shared" si="16"/>
        <v>0</v>
      </c>
      <c r="F57" s="28" t="s">
        <v>57</v>
      </c>
      <c r="G57" s="28" t="s">
        <v>57</v>
      </c>
      <c r="H57" s="32">
        <f t="shared" si="17"/>
        <v>0</v>
      </c>
      <c r="I57" s="28" t="s">
        <v>57</v>
      </c>
      <c r="J57" s="28" t="s">
        <v>57</v>
      </c>
      <c r="K57" s="32">
        <f t="shared" si="20"/>
        <v>0</v>
      </c>
      <c r="L57" s="28" t="s">
        <v>57</v>
      </c>
      <c r="M57" s="28" t="s">
        <v>57</v>
      </c>
      <c r="N57" s="32">
        <f t="shared" si="18"/>
        <v>0</v>
      </c>
      <c r="O57" s="28" t="s">
        <v>57</v>
      </c>
      <c r="P57" s="28" t="s">
        <v>57</v>
      </c>
      <c r="Q57" s="32">
        <f t="shared" si="19"/>
        <v>0</v>
      </c>
      <c r="R57" s="28" t="s">
        <v>57</v>
      </c>
      <c r="S57" s="28" t="s">
        <v>57</v>
      </c>
      <c r="T57" s="32">
        <v>2</v>
      </c>
      <c r="U57" s="28">
        <v>2</v>
      </c>
      <c r="V57" s="28" t="s">
        <v>23</v>
      </c>
    </row>
    <row r="58" spans="1:22" ht="34.950000000000003" hidden="1" customHeight="1">
      <c r="A58" s="37" t="s">
        <v>54</v>
      </c>
      <c r="B58" s="29">
        <v>3727</v>
      </c>
      <c r="C58" s="29">
        <v>3018</v>
      </c>
      <c r="D58" s="29">
        <v>709</v>
      </c>
      <c r="E58" s="32" t="s">
        <v>57</v>
      </c>
      <c r="F58" s="32" t="s">
        <v>57</v>
      </c>
      <c r="G58" s="32" t="s">
        <v>57</v>
      </c>
      <c r="H58" s="29">
        <v>1134</v>
      </c>
      <c r="I58" s="28">
        <v>921</v>
      </c>
      <c r="J58" s="28">
        <v>213</v>
      </c>
      <c r="K58" s="29">
        <v>2593</v>
      </c>
      <c r="L58" s="30">
        <v>2097</v>
      </c>
      <c r="M58" s="30">
        <v>496</v>
      </c>
      <c r="N58" s="32" t="s">
        <v>57</v>
      </c>
      <c r="O58" s="28" t="s">
        <v>57</v>
      </c>
      <c r="P58" s="28" t="s">
        <v>57</v>
      </c>
      <c r="Q58" s="32" t="s">
        <v>57</v>
      </c>
      <c r="R58" s="28" t="s">
        <v>57</v>
      </c>
      <c r="S58" s="28" t="s">
        <v>57</v>
      </c>
      <c r="T58" s="32" t="s">
        <v>57</v>
      </c>
      <c r="U58" s="28" t="s">
        <v>57</v>
      </c>
      <c r="V58" s="28" t="s">
        <v>57</v>
      </c>
    </row>
    <row r="59" spans="1:22" ht="18.75" customHeight="1">
      <c r="A59" s="35" t="s">
        <v>68</v>
      </c>
      <c r="B59" s="42">
        <f>SUMIF($E$7:$V$7,B7,$E$59:$V$59)</f>
        <v>4054</v>
      </c>
      <c r="C59" s="42">
        <f>SUMIF($E$7:$V$7,C7,$E$59:$V$59)</f>
        <v>3174</v>
      </c>
      <c r="D59" s="42">
        <f>SUMIF($E$7:$V$7,D7,$E$59:$V$59)</f>
        <v>880</v>
      </c>
      <c r="E59" s="44">
        <f>SUM(F59:G59)</f>
        <v>0</v>
      </c>
      <c r="F59" s="43">
        <v>0</v>
      </c>
      <c r="G59" s="43">
        <v>0</v>
      </c>
      <c r="H59" s="44">
        <f>SUM(I59:J59)</f>
        <v>1185</v>
      </c>
      <c r="I59" s="44">
        <v>921</v>
      </c>
      <c r="J59" s="43">
        <v>264</v>
      </c>
      <c r="K59" s="44">
        <f>SUM(L59:M59)</f>
        <v>2713</v>
      </c>
      <c r="L59" s="44">
        <v>2097</v>
      </c>
      <c r="M59" s="44">
        <v>616</v>
      </c>
      <c r="N59" s="44">
        <f>SUM(O59:P59)</f>
        <v>0</v>
      </c>
      <c r="O59" s="43">
        <v>0</v>
      </c>
      <c r="P59" s="43">
        <v>0</v>
      </c>
      <c r="Q59" s="44">
        <f>SUM(R59:S59)</f>
        <v>0</v>
      </c>
      <c r="R59" s="43">
        <v>0</v>
      </c>
      <c r="S59" s="43">
        <v>0</v>
      </c>
      <c r="T59" s="44">
        <f>SUM(U59:V59)</f>
        <v>156</v>
      </c>
      <c r="U59" s="44">
        <v>156</v>
      </c>
      <c r="V59" s="44">
        <v>0</v>
      </c>
    </row>
    <row r="60" spans="1:22" ht="18.75" customHeight="1">
      <c r="A60" s="36" t="s">
        <v>41</v>
      </c>
      <c r="B60" s="32">
        <f>C60+D60</f>
        <v>1734</v>
      </c>
      <c r="C60" s="32">
        <v>1344</v>
      </c>
      <c r="D60" s="32">
        <v>390</v>
      </c>
      <c r="E60" s="44">
        <f t="shared" ref="E60:E72" si="21">SUM(F60:G60)</f>
        <v>0</v>
      </c>
      <c r="F60" s="32" t="s">
        <v>23</v>
      </c>
      <c r="G60" s="32" t="s">
        <v>23</v>
      </c>
      <c r="H60" s="44">
        <f t="shared" ref="H60:H72" si="22">SUM(I60:J60)</f>
        <v>889</v>
      </c>
      <c r="I60" s="32">
        <v>691</v>
      </c>
      <c r="J60" s="32">
        <v>198</v>
      </c>
      <c r="K60" s="44">
        <f t="shared" ref="K60:K72" si="23">SUM(L60:M60)</f>
        <v>845</v>
      </c>
      <c r="L60" s="32">
        <v>653</v>
      </c>
      <c r="M60" s="32">
        <v>192</v>
      </c>
      <c r="N60" s="44">
        <f t="shared" ref="N60:N72" si="24">SUM(O60:P60)</f>
        <v>0</v>
      </c>
      <c r="O60" s="32" t="s">
        <v>23</v>
      </c>
      <c r="P60" s="32" t="s">
        <v>23</v>
      </c>
      <c r="Q60" s="44">
        <f t="shared" ref="Q60:Q72" si="25">SUM(R60:S60)</f>
        <v>0</v>
      </c>
      <c r="R60" s="32" t="s">
        <v>23</v>
      </c>
      <c r="S60" s="32" t="s">
        <v>23</v>
      </c>
      <c r="T60" s="44">
        <f t="shared" ref="T60:T72" si="26">SUM(U60:V60)</f>
        <v>0</v>
      </c>
      <c r="U60" s="29" t="s">
        <v>23</v>
      </c>
      <c r="V60" s="29">
        <f t="shared" ref="V60:V72" si="27">SUM(Y60,AB60,AE60,AH60,AK60,AN60)</f>
        <v>0</v>
      </c>
    </row>
    <row r="61" spans="1:22" ht="18.75" customHeight="1">
      <c r="A61" s="36" t="s">
        <v>42</v>
      </c>
      <c r="B61" s="32" t="s">
        <v>23</v>
      </c>
      <c r="C61" s="32" t="s">
        <v>23</v>
      </c>
      <c r="D61" s="32" t="s">
        <v>23</v>
      </c>
      <c r="E61" s="44">
        <f t="shared" si="21"/>
        <v>0</v>
      </c>
      <c r="F61" s="32" t="s">
        <v>23</v>
      </c>
      <c r="G61" s="32" t="s">
        <v>23</v>
      </c>
      <c r="H61" s="44">
        <f t="shared" si="22"/>
        <v>0</v>
      </c>
      <c r="I61" s="32" t="s">
        <v>23</v>
      </c>
      <c r="J61" s="32" t="s">
        <v>23</v>
      </c>
      <c r="K61" s="44">
        <f t="shared" si="23"/>
        <v>0</v>
      </c>
      <c r="L61" s="32" t="s">
        <v>23</v>
      </c>
      <c r="M61" s="32" t="s">
        <v>23</v>
      </c>
      <c r="N61" s="44">
        <f t="shared" si="24"/>
        <v>0</v>
      </c>
      <c r="O61" s="32" t="s">
        <v>23</v>
      </c>
      <c r="P61" s="32" t="s">
        <v>23</v>
      </c>
      <c r="Q61" s="44">
        <f t="shared" si="25"/>
        <v>0</v>
      </c>
      <c r="R61" s="32" t="s">
        <v>23</v>
      </c>
      <c r="S61" s="32" t="s">
        <v>23</v>
      </c>
      <c r="T61" s="44">
        <f t="shared" si="26"/>
        <v>0</v>
      </c>
      <c r="U61" s="29" t="s">
        <v>23</v>
      </c>
      <c r="V61" s="29">
        <f t="shared" si="27"/>
        <v>0</v>
      </c>
    </row>
    <row r="62" spans="1:22" ht="18.75" customHeight="1">
      <c r="A62" s="36" t="s">
        <v>43</v>
      </c>
      <c r="B62" s="32">
        <v>18</v>
      </c>
      <c r="C62" s="32">
        <v>18</v>
      </c>
      <c r="D62" s="32" t="s">
        <v>23</v>
      </c>
      <c r="E62" s="44">
        <f t="shared" si="21"/>
        <v>0</v>
      </c>
      <c r="F62" s="32" t="s">
        <v>23</v>
      </c>
      <c r="G62" s="32" t="s">
        <v>23</v>
      </c>
      <c r="H62" s="44">
        <f t="shared" si="22"/>
        <v>0</v>
      </c>
      <c r="I62" s="32" t="s">
        <v>23</v>
      </c>
      <c r="J62" s="32" t="s">
        <v>23</v>
      </c>
      <c r="K62" s="44">
        <f t="shared" si="23"/>
        <v>0</v>
      </c>
      <c r="L62" s="32" t="s">
        <v>23</v>
      </c>
      <c r="M62" s="32" t="s">
        <v>23</v>
      </c>
      <c r="N62" s="44">
        <f t="shared" si="24"/>
        <v>0</v>
      </c>
      <c r="O62" s="32" t="s">
        <v>23</v>
      </c>
      <c r="P62" s="32" t="s">
        <v>23</v>
      </c>
      <c r="Q62" s="44">
        <f t="shared" si="25"/>
        <v>0</v>
      </c>
      <c r="R62" s="32" t="s">
        <v>23</v>
      </c>
      <c r="S62" s="32" t="s">
        <v>23</v>
      </c>
      <c r="T62" s="44">
        <f t="shared" si="26"/>
        <v>18</v>
      </c>
      <c r="U62" s="29">
        <v>18</v>
      </c>
      <c r="V62" s="29">
        <f t="shared" si="27"/>
        <v>0</v>
      </c>
    </row>
    <row r="63" spans="1:22" ht="18.75" customHeight="1">
      <c r="A63" s="36" t="s">
        <v>44</v>
      </c>
      <c r="B63" s="32">
        <v>334.13180515759313</v>
      </c>
      <c r="C63" s="32">
        <v>260</v>
      </c>
      <c r="D63" s="32">
        <v>74.131805157593121</v>
      </c>
      <c r="E63" s="44">
        <f t="shared" si="21"/>
        <v>0</v>
      </c>
      <c r="F63" s="32" t="s">
        <v>23</v>
      </c>
      <c r="G63" s="32" t="s">
        <v>23</v>
      </c>
      <c r="H63" s="44">
        <f t="shared" si="22"/>
        <v>0</v>
      </c>
      <c r="I63" s="32" t="s">
        <v>23</v>
      </c>
      <c r="J63" s="32" t="s">
        <v>23</v>
      </c>
      <c r="K63" s="44">
        <f t="shared" si="23"/>
        <v>326.13180515759313</v>
      </c>
      <c r="L63" s="32">
        <v>252</v>
      </c>
      <c r="M63" s="32">
        <v>74.131805157593121</v>
      </c>
      <c r="N63" s="44">
        <f t="shared" si="24"/>
        <v>0</v>
      </c>
      <c r="O63" s="32" t="s">
        <v>23</v>
      </c>
      <c r="P63" s="32" t="s">
        <v>23</v>
      </c>
      <c r="Q63" s="44">
        <f t="shared" si="25"/>
        <v>0</v>
      </c>
      <c r="R63" s="32" t="s">
        <v>23</v>
      </c>
      <c r="S63" s="32" t="s">
        <v>23</v>
      </c>
      <c r="T63" s="44">
        <f t="shared" si="26"/>
        <v>8</v>
      </c>
      <c r="U63" s="29">
        <v>8</v>
      </c>
      <c r="V63" s="29">
        <f t="shared" si="27"/>
        <v>0</v>
      </c>
    </row>
    <row r="64" spans="1:22" ht="18.75" customHeight="1">
      <c r="A64" s="36" t="s">
        <v>45</v>
      </c>
      <c r="B64" s="32">
        <v>580</v>
      </c>
      <c r="C64" s="32">
        <v>450</v>
      </c>
      <c r="D64" s="32">
        <v>130</v>
      </c>
      <c r="E64" s="44">
        <f t="shared" si="21"/>
        <v>0</v>
      </c>
      <c r="F64" s="32" t="s">
        <v>23</v>
      </c>
      <c r="G64" s="32" t="s">
        <v>23</v>
      </c>
      <c r="H64" s="44">
        <f t="shared" si="22"/>
        <v>296</v>
      </c>
      <c r="I64" s="32">
        <v>230</v>
      </c>
      <c r="J64" s="32">
        <v>66</v>
      </c>
      <c r="K64" s="44">
        <f t="shared" si="23"/>
        <v>282</v>
      </c>
      <c r="L64" s="32">
        <v>218</v>
      </c>
      <c r="M64" s="32">
        <v>64</v>
      </c>
      <c r="N64" s="44">
        <f t="shared" si="24"/>
        <v>0</v>
      </c>
      <c r="O64" s="32" t="s">
        <v>23</v>
      </c>
      <c r="P64" s="32" t="s">
        <v>23</v>
      </c>
      <c r="Q64" s="44">
        <f t="shared" si="25"/>
        <v>0</v>
      </c>
      <c r="R64" s="32" t="s">
        <v>23</v>
      </c>
      <c r="S64" s="32" t="s">
        <v>23</v>
      </c>
      <c r="T64" s="44">
        <f t="shared" si="26"/>
        <v>2</v>
      </c>
      <c r="U64" s="29">
        <v>2</v>
      </c>
      <c r="V64" s="29">
        <f t="shared" si="27"/>
        <v>0</v>
      </c>
    </row>
    <row r="65" spans="1:22" ht="18.75" customHeight="1">
      <c r="A65" s="36" t="s">
        <v>46</v>
      </c>
      <c r="B65" s="32">
        <v>367.48137535816619</v>
      </c>
      <c r="C65" s="32">
        <v>311</v>
      </c>
      <c r="D65" s="32">
        <v>56.48137535816619</v>
      </c>
      <c r="E65" s="44">
        <f t="shared" si="21"/>
        <v>0</v>
      </c>
      <c r="F65" s="32" t="s">
        <v>23</v>
      </c>
      <c r="G65" s="32" t="s">
        <v>23</v>
      </c>
      <c r="H65" s="44">
        <f t="shared" si="22"/>
        <v>0</v>
      </c>
      <c r="I65" s="32" t="s">
        <v>23</v>
      </c>
      <c r="J65" s="32" t="s">
        <v>23</v>
      </c>
      <c r="K65" s="44">
        <f t="shared" si="23"/>
        <v>249.48137535816619</v>
      </c>
      <c r="L65" s="32">
        <v>193</v>
      </c>
      <c r="M65" s="32">
        <v>56.48137535816619</v>
      </c>
      <c r="N65" s="44">
        <f t="shared" si="24"/>
        <v>0</v>
      </c>
      <c r="O65" s="32" t="s">
        <v>23</v>
      </c>
      <c r="P65" s="32" t="s">
        <v>23</v>
      </c>
      <c r="Q65" s="44">
        <f t="shared" si="25"/>
        <v>0</v>
      </c>
      <c r="R65" s="32" t="s">
        <v>23</v>
      </c>
      <c r="S65" s="32" t="s">
        <v>23</v>
      </c>
      <c r="T65" s="44">
        <f t="shared" si="26"/>
        <v>118</v>
      </c>
      <c r="U65" s="29">
        <v>118</v>
      </c>
      <c r="V65" s="29">
        <f t="shared" si="27"/>
        <v>0</v>
      </c>
    </row>
    <row r="66" spans="1:22" ht="18.75" customHeight="1">
      <c r="A66" s="36" t="s">
        <v>47</v>
      </c>
      <c r="B66" s="32" t="s">
        <v>23</v>
      </c>
      <c r="C66" s="32" t="s">
        <v>23</v>
      </c>
      <c r="D66" s="32" t="s">
        <v>23</v>
      </c>
      <c r="E66" s="44">
        <f t="shared" si="21"/>
        <v>0</v>
      </c>
      <c r="F66" s="32" t="s">
        <v>23</v>
      </c>
      <c r="G66" s="32" t="s">
        <v>23</v>
      </c>
      <c r="H66" s="44">
        <f t="shared" si="22"/>
        <v>0</v>
      </c>
      <c r="I66" s="32" t="s">
        <v>23</v>
      </c>
      <c r="J66" s="32" t="s">
        <v>23</v>
      </c>
      <c r="K66" s="44">
        <f t="shared" si="23"/>
        <v>0</v>
      </c>
      <c r="L66" s="32" t="s">
        <v>23</v>
      </c>
      <c r="M66" s="32" t="s">
        <v>23</v>
      </c>
      <c r="N66" s="44">
        <f t="shared" si="24"/>
        <v>0</v>
      </c>
      <c r="O66" s="32" t="s">
        <v>23</v>
      </c>
      <c r="P66" s="32" t="s">
        <v>23</v>
      </c>
      <c r="Q66" s="44">
        <f t="shared" si="25"/>
        <v>0</v>
      </c>
      <c r="R66" s="32" t="s">
        <v>23</v>
      </c>
      <c r="S66" s="32" t="s">
        <v>23</v>
      </c>
      <c r="T66" s="44">
        <f t="shared" si="26"/>
        <v>0</v>
      </c>
      <c r="U66" s="29" t="s">
        <v>23</v>
      </c>
      <c r="V66" s="29">
        <f t="shared" si="27"/>
        <v>0</v>
      </c>
    </row>
    <row r="67" spans="1:22" ht="18.75" customHeight="1">
      <c r="A67" s="36" t="s">
        <v>48</v>
      </c>
      <c r="B67" s="32">
        <v>771.73925501432666</v>
      </c>
      <c r="C67" s="32">
        <v>597</v>
      </c>
      <c r="D67" s="32">
        <v>174.73925501432663</v>
      </c>
      <c r="E67" s="44">
        <f t="shared" si="21"/>
        <v>0</v>
      </c>
      <c r="F67" s="32" t="s">
        <v>23</v>
      </c>
      <c r="G67" s="32" t="s">
        <v>23</v>
      </c>
      <c r="H67" s="44">
        <f t="shared" si="22"/>
        <v>0</v>
      </c>
      <c r="I67" s="32" t="s">
        <v>23</v>
      </c>
      <c r="J67" s="32" t="s">
        <v>23</v>
      </c>
      <c r="K67" s="44">
        <f t="shared" si="23"/>
        <v>769.73925501432666</v>
      </c>
      <c r="L67" s="32">
        <v>595</v>
      </c>
      <c r="M67" s="32">
        <v>174.73925501432663</v>
      </c>
      <c r="N67" s="44">
        <f t="shared" si="24"/>
        <v>0</v>
      </c>
      <c r="O67" s="32" t="s">
        <v>23</v>
      </c>
      <c r="P67" s="32" t="s">
        <v>23</v>
      </c>
      <c r="Q67" s="44">
        <f t="shared" si="25"/>
        <v>0</v>
      </c>
      <c r="R67" s="32" t="s">
        <v>23</v>
      </c>
      <c r="S67" s="32" t="s">
        <v>23</v>
      </c>
      <c r="T67" s="44">
        <f t="shared" si="26"/>
        <v>2</v>
      </c>
      <c r="U67" s="29">
        <v>2</v>
      </c>
      <c r="V67" s="29">
        <f t="shared" si="27"/>
        <v>0</v>
      </c>
    </row>
    <row r="68" spans="1:22" ht="18.75" customHeight="1">
      <c r="A68" s="36" t="s">
        <v>49</v>
      </c>
      <c r="B68" s="32">
        <v>2</v>
      </c>
      <c r="C68" s="32">
        <v>2</v>
      </c>
      <c r="D68" s="32" t="s">
        <v>23</v>
      </c>
      <c r="E68" s="44">
        <f t="shared" si="21"/>
        <v>0</v>
      </c>
      <c r="F68" s="32" t="s">
        <v>23</v>
      </c>
      <c r="G68" s="32" t="s">
        <v>23</v>
      </c>
      <c r="H68" s="44">
        <f t="shared" si="22"/>
        <v>0</v>
      </c>
      <c r="I68" s="32" t="s">
        <v>23</v>
      </c>
      <c r="J68" s="32" t="s">
        <v>23</v>
      </c>
      <c r="K68" s="44">
        <f t="shared" si="23"/>
        <v>0</v>
      </c>
      <c r="L68" s="32" t="s">
        <v>23</v>
      </c>
      <c r="M68" s="32" t="s">
        <v>23</v>
      </c>
      <c r="N68" s="44">
        <f t="shared" si="24"/>
        <v>0</v>
      </c>
      <c r="O68" s="32" t="s">
        <v>23</v>
      </c>
      <c r="P68" s="32" t="s">
        <v>23</v>
      </c>
      <c r="Q68" s="44">
        <f t="shared" si="25"/>
        <v>0</v>
      </c>
      <c r="R68" s="32" t="s">
        <v>23</v>
      </c>
      <c r="S68" s="32" t="s">
        <v>23</v>
      </c>
      <c r="T68" s="44">
        <f t="shared" si="26"/>
        <v>2</v>
      </c>
      <c r="U68" s="29">
        <v>2</v>
      </c>
      <c r="V68" s="29">
        <f t="shared" si="27"/>
        <v>0</v>
      </c>
    </row>
    <row r="69" spans="1:22" ht="18.75" customHeight="1">
      <c r="A69" s="36" t="s">
        <v>50</v>
      </c>
      <c r="B69" s="32">
        <v>2</v>
      </c>
      <c r="C69" s="32">
        <v>2</v>
      </c>
      <c r="D69" s="32" t="s">
        <v>23</v>
      </c>
      <c r="E69" s="44">
        <f t="shared" si="21"/>
        <v>0</v>
      </c>
      <c r="F69" s="32" t="s">
        <v>23</v>
      </c>
      <c r="G69" s="32" t="s">
        <v>23</v>
      </c>
      <c r="H69" s="44">
        <f t="shared" si="22"/>
        <v>0</v>
      </c>
      <c r="I69" s="32" t="s">
        <v>23</v>
      </c>
      <c r="J69" s="32" t="s">
        <v>23</v>
      </c>
      <c r="K69" s="44">
        <f t="shared" si="23"/>
        <v>0</v>
      </c>
      <c r="L69" s="32" t="s">
        <v>23</v>
      </c>
      <c r="M69" s="32" t="s">
        <v>23</v>
      </c>
      <c r="N69" s="44">
        <f t="shared" si="24"/>
        <v>0</v>
      </c>
      <c r="O69" s="32" t="s">
        <v>23</v>
      </c>
      <c r="P69" s="32" t="s">
        <v>23</v>
      </c>
      <c r="Q69" s="44">
        <f t="shared" si="25"/>
        <v>0</v>
      </c>
      <c r="R69" s="32" t="s">
        <v>23</v>
      </c>
      <c r="S69" s="32" t="s">
        <v>23</v>
      </c>
      <c r="T69" s="44">
        <f t="shared" si="26"/>
        <v>2</v>
      </c>
      <c r="U69" s="29">
        <v>2</v>
      </c>
      <c r="V69" s="29">
        <f t="shared" si="27"/>
        <v>0</v>
      </c>
    </row>
    <row r="70" spans="1:22" ht="18.75" customHeight="1">
      <c r="A70" s="36" t="s">
        <v>51</v>
      </c>
      <c r="B70" s="32">
        <v>242.71633237822351</v>
      </c>
      <c r="C70" s="32">
        <v>188</v>
      </c>
      <c r="D70" s="32">
        <v>54.716332378223498</v>
      </c>
      <c r="E70" s="44">
        <f t="shared" si="21"/>
        <v>0</v>
      </c>
      <c r="F70" s="32" t="s">
        <v>23</v>
      </c>
      <c r="G70" s="32" t="s">
        <v>23</v>
      </c>
      <c r="H70" s="44">
        <f t="shared" si="22"/>
        <v>0</v>
      </c>
      <c r="I70" s="32" t="s">
        <v>23</v>
      </c>
      <c r="J70" s="32" t="s">
        <v>23</v>
      </c>
      <c r="K70" s="44">
        <f t="shared" si="23"/>
        <v>240.71633237822351</v>
      </c>
      <c r="L70" s="32">
        <v>186</v>
      </c>
      <c r="M70" s="32">
        <v>54.716332378223498</v>
      </c>
      <c r="N70" s="44">
        <f t="shared" si="24"/>
        <v>0</v>
      </c>
      <c r="O70" s="32" t="s">
        <v>23</v>
      </c>
      <c r="P70" s="32" t="s">
        <v>23</v>
      </c>
      <c r="Q70" s="44">
        <f t="shared" si="25"/>
        <v>0</v>
      </c>
      <c r="R70" s="32" t="s">
        <v>23</v>
      </c>
      <c r="S70" s="32" t="s">
        <v>23</v>
      </c>
      <c r="T70" s="44">
        <f t="shared" si="26"/>
        <v>2</v>
      </c>
      <c r="U70" s="29">
        <v>2</v>
      </c>
      <c r="V70" s="29">
        <f t="shared" si="27"/>
        <v>0</v>
      </c>
    </row>
    <row r="71" spans="1:22" ht="18.75" customHeight="1">
      <c r="A71" s="36" t="s">
        <v>52</v>
      </c>
      <c r="B71" s="32" t="s">
        <v>23</v>
      </c>
      <c r="C71" s="32" t="s">
        <v>23</v>
      </c>
      <c r="D71" s="32" t="s">
        <v>23</v>
      </c>
      <c r="E71" s="44">
        <f t="shared" si="21"/>
        <v>0</v>
      </c>
      <c r="F71" s="32" t="s">
        <v>23</v>
      </c>
      <c r="G71" s="32" t="s">
        <v>23</v>
      </c>
      <c r="H71" s="44">
        <f t="shared" si="22"/>
        <v>0</v>
      </c>
      <c r="I71" s="32" t="s">
        <v>23</v>
      </c>
      <c r="J71" s="32" t="s">
        <v>23</v>
      </c>
      <c r="K71" s="44">
        <f t="shared" si="23"/>
        <v>0</v>
      </c>
      <c r="L71" s="32" t="s">
        <v>23</v>
      </c>
      <c r="M71" s="32" t="s">
        <v>23</v>
      </c>
      <c r="N71" s="44">
        <f t="shared" si="24"/>
        <v>0</v>
      </c>
      <c r="O71" s="32" t="s">
        <v>23</v>
      </c>
      <c r="P71" s="32" t="s">
        <v>23</v>
      </c>
      <c r="Q71" s="44">
        <f t="shared" si="25"/>
        <v>0</v>
      </c>
      <c r="R71" s="32" t="s">
        <v>23</v>
      </c>
      <c r="S71" s="32" t="s">
        <v>23</v>
      </c>
      <c r="T71" s="44">
        <f t="shared" si="26"/>
        <v>0</v>
      </c>
      <c r="U71" s="29" t="s">
        <v>23</v>
      </c>
      <c r="V71" s="29">
        <f t="shared" si="27"/>
        <v>0</v>
      </c>
    </row>
    <row r="72" spans="1:22" ht="18.75" customHeight="1">
      <c r="A72" s="36" t="s">
        <v>53</v>
      </c>
      <c r="B72" s="32">
        <v>2</v>
      </c>
      <c r="C72" s="32">
        <v>2</v>
      </c>
      <c r="D72" s="32" t="s">
        <v>23</v>
      </c>
      <c r="E72" s="44">
        <f t="shared" si="21"/>
        <v>0</v>
      </c>
      <c r="F72" s="32" t="s">
        <v>23</v>
      </c>
      <c r="G72" s="32" t="s">
        <v>23</v>
      </c>
      <c r="H72" s="44">
        <f t="shared" si="22"/>
        <v>0</v>
      </c>
      <c r="I72" s="32" t="s">
        <v>23</v>
      </c>
      <c r="J72" s="32" t="s">
        <v>23</v>
      </c>
      <c r="K72" s="44">
        <f t="shared" si="23"/>
        <v>0</v>
      </c>
      <c r="L72" s="32" t="s">
        <v>23</v>
      </c>
      <c r="M72" s="32" t="s">
        <v>23</v>
      </c>
      <c r="N72" s="44">
        <f t="shared" si="24"/>
        <v>0</v>
      </c>
      <c r="O72" s="32" t="s">
        <v>23</v>
      </c>
      <c r="P72" s="32" t="s">
        <v>23</v>
      </c>
      <c r="Q72" s="44">
        <f t="shared" si="25"/>
        <v>0</v>
      </c>
      <c r="R72" s="32" t="s">
        <v>23</v>
      </c>
      <c r="S72" s="32" t="s">
        <v>23</v>
      </c>
      <c r="T72" s="44">
        <f t="shared" si="26"/>
        <v>2</v>
      </c>
      <c r="U72" s="29">
        <v>2</v>
      </c>
      <c r="V72" s="29">
        <f t="shared" si="27"/>
        <v>0</v>
      </c>
    </row>
    <row r="73" spans="1:22" ht="34.950000000000003" customHeight="1">
      <c r="A73" s="37"/>
      <c r="B73" s="29"/>
      <c r="C73" s="29"/>
      <c r="D73" s="29"/>
      <c r="E73" s="32"/>
      <c r="F73" s="32"/>
      <c r="G73" s="32"/>
      <c r="H73" s="29"/>
      <c r="I73" s="28"/>
      <c r="J73" s="28"/>
      <c r="K73" s="29"/>
      <c r="L73" s="30"/>
      <c r="M73" s="30"/>
      <c r="N73" s="32"/>
      <c r="O73" s="28"/>
      <c r="P73" s="28"/>
      <c r="Q73" s="32"/>
      <c r="R73" s="28"/>
      <c r="S73" s="28"/>
      <c r="T73" s="32"/>
      <c r="U73" s="28"/>
      <c r="V73" s="28"/>
    </row>
    <row r="74" spans="1:22" ht="26.25" customHeight="1" thickBot="1">
      <c r="A74" s="38"/>
      <c r="B74" s="6"/>
      <c r="C74" s="7"/>
      <c r="D74" s="7"/>
      <c r="E74" s="5"/>
      <c r="F74" s="5"/>
      <c r="G74" s="5"/>
      <c r="H74" s="7"/>
      <c r="I74" s="7"/>
      <c r="J74" s="5"/>
      <c r="K74" s="7"/>
      <c r="L74" s="7"/>
      <c r="M74" s="7"/>
      <c r="N74" s="8"/>
      <c r="O74" s="8"/>
      <c r="P74" s="5"/>
      <c r="Q74" s="5"/>
      <c r="R74" s="5"/>
      <c r="S74" s="5"/>
      <c r="T74" s="5"/>
      <c r="U74" s="5"/>
      <c r="V74" s="5"/>
    </row>
    <row r="75" spans="1:22" s="12" customFormat="1" ht="12.75" customHeight="1">
      <c r="A75" s="9" t="s">
        <v>70</v>
      </c>
      <c r="B75" s="10"/>
      <c r="C75" s="10"/>
      <c r="D75" s="10"/>
      <c r="E75" s="11"/>
      <c r="F75" s="10"/>
      <c r="G75" s="4"/>
      <c r="H75" s="10"/>
      <c r="I75" s="10"/>
      <c r="J75" s="10"/>
      <c r="K75" s="10" t="s">
        <v>69</v>
      </c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s="12" customFormat="1" ht="12.75" customHeight="1">
      <c r="A76" s="39"/>
      <c r="B76" s="10"/>
      <c r="C76" s="10"/>
      <c r="D76" s="10"/>
      <c r="E76" s="10"/>
      <c r="F76" s="10"/>
      <c r="G76" s="4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s="12" customFormat="1" ht="12.75" customHeight="1">
      <c r="A77" s="13"/>
      <c r="B77" s="10"/>
      <c r="C77" s="10"/>
      <c r="D77" s="10"/>
      <c r="E77" s="10"/>
      <c r="F77" s="10"/>
      <c r="G77" s="4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</sheetData>
  <mergeCells count="19">
    <mergeCell ref="T1:V1"/>
    <mergeCell ref="T5:V5"/>
    <mergeCell ref="A1:C1"/>
    <mergeCell ref="N1:O1"/>
    <mergeCell ref="A2:J2"/>
    <mergeCell ref="T6:V6"/>
    <mergeCell ref="A5:A8"/>
    <mergeCell ref="N6:P6"/>
    <mergeCell ref="Q6:S6"/>
    <mergeCell ref="Q5:S5"/>
    <mergeCell ref="B5:D5"/>
    <mergeCell ref="E5:G5"/>
    <mergeCell ref="B6:D6"/>
    <mergeCell ref="E6:G6"/>
    <mergeCell ref="H6:J6"/>
    <mergeCell ref="K6:M6"/>
    <mergeCell ref="K5:M5"/>
    <mergeCell ref="H5:J5"/>
    <mergeCell ref="N5:P5"/>
  </mergeCells>
  <phoneticPr fontId="4" type="noConversion"/>
  <pageMargins left="0.59055118110236227" right="1.299212598425197" top="0.36" bottom="0.22" header="0.2" footer="0.24"/>
  <pageSetup paperSize="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4-8</vt:lpstr>
      <vt:lpstr>'4-8'!Print_Area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陳彥鈞</cp:lastModifiedBy>
  <cp:lastPrinted>2021-10-20T01:16:27Z</cp:lastPrinted>
  <dcterms:created xsi:type="dcterms:W3CDTF">2005-08-17T07:39:53Z</dcterms:created>
  <dcterms:modified xsi:type="dcterms:W3CDTF">2021-10-27T08:57:01Z</dcterms:modified>
</cp:coreProperties>
</file>